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ummary Chart1" sheetId="1" r:id="rId1"/>
    <sheet name="sumtab 5yr" sheetId="2" r:id="rId2"/>
    <sheet name="Summary Chart2 (5yr ave)" sheetId="3" r:id="rId3"/>
    <sheet name="Summary Numbers" sheetId="4" r:id="rId4"/>
    <sheet name="Summary Area" sheetId="5" r:id="rId5"/>
  </sheets>
  <definedNames>
    <definedName name="compnum">#REF!</definedName>
    <definedName name="KEYA">'Summary Numbers'!$AC$26</definedName>
    <definedName name="_xlnm.Print_Area" localSheetId="4">'Summary Area'!$A$1:$N$62</definedName>
    <definedName name="_xlnm.Print_Area" localSheetId="0">'Summary Chart1'!$A$69:$X$124</definedName>
    <definedName name="_xlnm.Print_Area" localSheetId="2">'Summary Chart2 (5yr ave)'!$A$58:$L$118</definedName>
    <definedName name="_xlnm.Print_Area" localSheetId="3">'Summary Numbers'!$A$1:$M$83</definedName>
    <definedName name="_xlnm.Print_Area" localSheetId="1">'sumtab 5yr'!$A$1:$L$65</definedName>
    <definedName name="Z_D71BBD52_16DC_11D5_A981_00C04FA41A57_.wvu.PrintArea" localSheetId="2" hidden="1">'Summary Chart2 (5yr ave)'!$A$58:$L$118</definedName>
  </definedNames>
  <calcPr fullCalcOnLoad="1"/>
</workbook>
</file>

<file path=xl/sharedStrings.xml><?xml version="1.0" encoding="utf-8"?>
<sst xmlns="http://schemas.openxmlformats.org/spreadsheetml/2006/main" count="328" uniqueCount="174">
  <si>
    <t>Summary of reported injury accidents and reported casualties by police force area, council and severity: 2005</t>
  </si>
  <si>
    <t>Accidents</t>
  </si>
  <si>
    <t>Casualties</t>
  </si>
  <si>
    <t>Child casualties</t>
  </si>
  <si>
    <t>Fatal</t>
  </si>
  <si>
    <t>Serious</t>
  </si>
  <si>
    <t>Slight</t>
  </si>
  <si>
    <t>Total</t>
  </si>
  <si>
    <t>Killed</t>
  </si>
  <si>
    <t>All severities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</si>
  <si>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</si>
  <si>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</si>
  <si>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</si>
  <si>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</si>
  <si>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</si>
  <si>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</si>
  <si>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</si>
  <si>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</si>
  <si>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</si>
  <si>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</si>
  <si>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</si>
  <si>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</si>
  <si>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</si>
  <si>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</si>
  <si>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 *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</si>
  <si>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</si>
  <si>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</si>
  <si>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</si>
  <si>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</si>
  <si>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</si>
  <si>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</si>
  <si>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</si>
  <si>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</si>
  <si>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</si>
  <si>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</si>
  <si>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 xml:space="preserve">Glasgow, City 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</si>
  <si>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</si>
  <si>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</si>
  <si>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</si>
  <si>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</si>
  <si>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</si>
  <si>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</si>
  <si>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</si>
  <si>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</si>
  <si>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</si>
  <si>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</si>
  <si>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</si>
  <si>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</si>
  <si>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</si>
  <si>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of which:</t>
  </si>
  <si>
    <t xml:space="preserve">          Built up roads</t>
  </si>
  <si>
    <t xml:space="preserve">           Non- built up roads</t>
  </si>
  <si>
    <t>* The total for Lothian and Borders is slightly greater than the sum of the figures for the Councils in its area because Lothian and Borders</t>
  </si>
  <si>
    <t>Police returns included a few accidents which were outwith its area. At the time the figures for the publication were extracted, the details</t>
  </si>
  <si>
    <t>of these accidents had not been transferred to the Police Forces in whose areas they occurred. The Scottish Executive's computer system</t>
  </si>
  <si>
    <t>does not allow accidents which were included in one Police Force's returns to be counted against Councils which are in another area.</t>
  </si>
  <si>
    <t>Summary reported road injury accident and reported casualty statistics: 1995 to 2005</t>
  </si>
  <si>
    <t>Fatal &amp; serious</t>
  </si>
  <si>
    <t>..</t>
  </si>
  <si>
    <t>based on nine yr diff.</t>
  </si>
  <si>
    <t>Casualties (all severities)</t>
  </si>
  <si>
    <t>Killed by mode of transport</t>
  </si>
  <si>
    <t>Pedestrian</t>
  </si>
  <si>
    <t>Pedal cycle</t>
  </si>
  <si>
    <t>Motor cycle</t>
  </si>
  <si>
    <t>Car</t>
  </si>
  <si>
    <t>Other (eg taxi, bus, goods)</t>
  </si>
  <si>
    <t>All modes of transport</t>
  </si>
  <si>
    <t>Killed or seriously injured casualties by mode</t>
  </si>
  <si>
    <t>All casualties by mode, by sex and by age</t>
  </si>
  <si>
    <t>Male</t>
  </si>
  <si>
    <t>Female</t>
  </si>
  <si>
    <t>Child:  0 - 15</t>
  </si>
  <si>
    <t>Young adult:  16-22</t>
  </si>
  <si>
    <t>Adult:  23-59</t>
  </si>
  <si>
    <t>Older adults:  60+</t>
  </si>
  <si>
    <t>Child killed by mode of transport</t>
  </si>
  <si>
    <t>-</t>
  </si>
  <si>
    <t>Other (eg m/c, taxi, bus...)</t>
  </si>
  <si>
    <t xml:space="preserve">Child killed or seriously injured casualties by mode </t>
  </si>
  <si>
    <t>All child casualties by mode</t>
  </si>
  <si>
    <t>1.</t>
  </si>
  <si>
    <t>"Built-up" roads have a speed limit of up to 40mph; "Non built-up" roads have a speed limit of over 40mph</t>
  </si>
  <si>
    <t>2.</t>
  </si>
  <si>
    <t>Estimates, adjusted for under-reporting as described in the text accompanying Table 22.  The latest year's estimates are not yet available.</t>
  </si>
  <si>
    <t>3.</t>
  </si>
  <si>
    <t xml:space="preserve">Estimated total costs (including "damage only" accidents) at 2005 prices, calculated as described in the text accompanying Tables 9 to 11.  </t>
  </si>
  <si>
    <r>
      <t>Accidents on built-up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roads</t>
    </r>
  </si>
  <si>
    <r>
      <t>Accidents on non built-up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roads</t>
    </r>
  </si>
  <si>
    <r>
      <t>Drink-drive accidents and casualties</t>
    </r>
    <r>
      <rPr>
        <b/>
        <vertAlign val="superscript"/>
        <sz val="12"/>
        <rFont val="Times New Roman"/>
        <family val="1"/>
      </rPr>
      <t>(2)</t>
    </r>
  </si>
  <si>
    <r>
      <t xml:space="preserve">Accident costs </t>
    </r>
    <r>
      <rPr>
        <sz val="12"/>
        <rFont val="Times New Roman"/>
        <family val="1"/>
      </rPr>
      <t>(£ million)</t>
    </r>
    <r>
      <rPr>
        <vertAlign val="superscript"/>
        <sz val="12"/>
        <rFont val="Times New Roman"/>
        <family val="1"/>
      </rPr>
      <t>(3)</t>
    </r>
  </si>
  <si>
    <t>Vehicles licensed&amp;  injury accidents</t>
  </si>
  <si>
    <t>Injury accidents</t>
  </si>
  <si>
    <t>Vehicles licensed</t>
  </si>
  <si>
    <t>All</t>
  </si>
  <si>
    <t>Year</t>
  </si>
  <si>
    <t>Per cent changes:</t>
  </si>
  <si>
    <t>2002 on 2001</t>
  </si>
  <si>
    <t>1999 on 1981-85 ave</t>
  </si>
  <si>
    <t>(2) Excludes exempt vehicles.</t>
  </si>
  <si>
    <t xml:space="preserve">(3) Figures from 1993 onwards are on a different basis from those for previous years, due to a change in the source of the data. Figures from </t>
  </si>
  <si>
    <t xml:space="preserve">the new source are about 2.5% lower than those from the previous source. The calculated percentage change includes an allowance for this.  </t>
  </si>
  <si>
    <t xml:space="preserve">(4) The figures for 1995 (and earlier years) are not directly comparable to the figures for 1996 (and later years) because DETR changed its method of estimation </t>
  </si>
  <si>
    <t>(5) Baseline for 1/3 casualty reduction by year 2000.</t>
  </si>
  <si>
    <r>
      <t>1994-98 average</t>
    </r>
    <r>
      <rPr>
        <vertAlign val="superscript"/>
        <sz val="12"/>
        <rFont val="Times New Roman"/>
        <family val="1"/>
      </rPr>
      <t>(5)</t>
    </r>
  </si>
  <si>
    <r>
      <t>40.0</t>
    </r>
    <r>
      <rPr>
        <vertAlign val="superscript"/>
        <sz val="12"/>
        <rFont val="Times New Roman"/>
        <family val="1"/>
      </rPr>
      <t>(3)</t>
    </r>
  </si>
  <si>
    <t>Summary Table 2</t>
  </si>
  <si>
    <t>Casualties by severity (moving five year average)</t>
  </si>
  <si>
    <t>Years: 1938 to 2001</t>
  </si>
  <si>
    <t>Fatal &amp;</t>
  </si>
  <si>
    <t>3 Year</t>
  </si>
  <si>
    <t>Severities</t>
  </si>
  <si>
    <t>numbers</t>
  </si>
  <si>
    <t>1947-51</t>
  </si>
  <si>
    <t>1948-52</t>
  </si>
  <si>
    <t>1949-53</t>
  </si>
  <si>
    <t>1950-54</t>
  </si>
  <si>
    <t>1951-55</t>
  </si>
  <si>
    <t>1952-56</t>
  </si>
  <si>
    <t>1953-57</t>
  </si>
  <si>
    <t>1954-58</t>
  </si>
  <si>
    <t>1955-59</t>
  </si>
  <si>
    <t>1956-60</t>
  </si>
  <si>
    <t>1957-61</t>
  </si>
  <si>
    <t>1958-62</t>
  </si>
  <si>
    <t>1959-63</t>
  </si>
  <si>
    <t>1960-64</t>
  </si>
  <si>
    <t>1961-65</t>
  </si>
  <si>
    <t>1962-66</t>
  </si>
  <si>
    <t>1963-67</t>
  </si>
  <si>
    <t>1964-68</t>
  </si>
  <si>
    <t>1965-69</t>
  </si>
  <si>
    <t>1966-70</t>
  </si>
  <si>
    <t>1967-71</t>
  </si>
  <si>
    <t>1968-72</t>
  </si>
  <si>
    <t>1969-73</t>
  </si>
  <si>
    <t>1970-74</t>
  </si>
  <si>
    <t>1971-75</t>
  </si>
  <si>
    <t>1972-76</t>
  </si>
  <si>
    <t>1973-77</t>
  </si>
  <si>
    <t>1974-78</t>
  </si>
  <si>
    <t>1975-79</t>
  </si>
  <si>
    <t>1976-80</t>
  </si>
  <si>
    <t>1977-81</t>
  </si>
  <si>
    <t>1978-82</t>
  </si>
  <si>
    <t>1979-83</t>
  </si>
  <si>
    <t>1980-84</t>
  </si>
  <si>
    <t>1981-85</t>
  </si>
  <si>
    <t>1982-86</t>
  </si>
  <si>
    <t>1983-87</t>
  </si>
  <si>
    <t>1984-88</t>
  </si>
  <si>
    <t>1985-89</t>
  </si>
  <si>
    <t>1986-90</t>
  </si>
  <si>
    <t>1987-91</t>
  </si>
  <si>
    <t>1988-92</t>
  </si>
  <si>
    <t>1989-93</t>
  </si>
  <si>
    <t>1990-94</t>
  </si>
  <si>
    <t>1991-95</t>
  </si>
  <si>
    <t>1992-96</t>
  </si>
  <si>
    <t>1993-97</t>
  </si>
  <si>
    <t>1994-98</t>
  </si>
  <si>
    <t>1995-99</t>
  </si>
  <si>
    <t>1996-00</t>
  </si>
  <si>
    <t>1997-01</t>
  </si>
  <si>
    <t>1998-02</t>
  </si>
  <si>
    <t>1999-03</t>
  </si>
  <si>
    <t>2000-04</t>
  </si>
  <si>
    <t>2001-05</t>
  </si>
  <si>
    <t>serious</t>
  </si>
  <si>
    <t>slight</t>
  </si>
  <si>
    <t>fatal &amp; serious</t>
  </si>
  <si>
    <t xml:space="preserve">All </t>
  </si>
  <si>
    <t>Years: 1953 to 2005</t>
  </si>
  <si>
    <t xml:space="preserve">sumtab1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</si>
</sst>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_)"/>
    <numFmt numFmtId="167" formatCode="0_)"/>
    <numFmt numFmtId="168" formatCode="#,##0_);\(#,##0\)"/>
    <numFmt numFmtId="169" formatCode="0.000_)"/>
    <numFmt numFmtId="170" formatCode="#,##0.0_);\(#,##0.0\)"/>
    <numFmt numFmtId="171" formatCode="General_)"/>
    <numFmt numFmtId="172" formatCode="0.0"/>
    <numFmt numFmtId="173" formatCode="0.000"/>
    <numFmt numFmtId="174" formatCode="#,##0.0"/>
    <numFmt numFmtId="175" formatCode="#,##0.000"/>
    <numFmt numFmtId="176" formatCode="#,##0_ ;\-#,##0\ "/>
    <numFmt numFmtId="177" formatCode="#\ ##0"/>
    <numFmt numFmtId="178" formatCode="0.0000"/>
    <numFmt numFmtId="179" formatCode="0.00000"/>
  </numFmts>
  <fonts count="3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sz val="12"/>
      <name val="Arial MT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9"/>
      <name val="Arial"/>
      <family val="2"/>
    </font>
    <font>
      <vertAlign val="superscript"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27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19"/>
      <name val="Arial"/>
      <family val="0"/>
    </font>
    <font>
      <sz val="18.75"/>
      <name val="Arial"/>
      <family val="0"/>
    </font>
    <font>
      <sz val="9.75"/>
      <name val="Arial"/>
      <family val="2"/>
    </font>
    <font>
      <b/>
      <sz val="13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6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0" fontId="2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 vertical="justify"/>
    </xf>
    <xf numFmtId="0" fontId="2" fillId="0" borderId="2" xfId="0" applyFont="1" applyBorder="1" applyAlignment="1">
      <alignment horizontal="centerContinuous" vertical="justify"/>
    </xf>
    <xf numFmtId="0" fontId="3" fillId="0" borderId="0" xfId="0" applyFont="1" applyBorder="1" applyAlignment="1">
      <alignment horizontal="centerContinuous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1" fontId="4" fillId="0" borderId="0" xfId="15" applyNumberFormat="1" applyFont="1" applyAlignment="1">
      <alignment horizontal="right"/>
    </xf>
    <xf numFmtId="41" fontId="3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right"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1" fontId="2" fillId="0" borderId="0" xfId="15" applyNumberFormat="1" applyFont="1" applyBorder="1" applyAlignment="1">
      <alignment/>
    </xf>
    <xf numFmtId="41" fontId="3" fillId="0" borderId="0" xfId="15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2" fillId="0" borderId="0" xfId="0" applyNumberFormat="1" applyFont="1" applyAlignment="1">
      <alignment/>
    </xf>
    <xf numFmtId="171" fontId="7" fillId="0" borderId="0" xfId="19" applyFont="1" applyAlignment="1">
      <alignment horizontal="left"/>
      <protection/>
    </xf>
    <xf numFmtId="171" fontId="0" fillId="0" borderId="0" xfId="19" applyFont="1">
      <alignment/>
      <protection/>
    </xf>
    <xf numFmtId="171" fontId="8" fillId="0" borderId="0" xfId="19" applyFont="1" applyAlignment="1">
      <alignment horizontal="right"/>
      <protection/>
    </xf>
    <xf numFmtId="171" fontId="8" fillId="0" borderId="0" xfId="19" applyFont="1">
      <alignment/>
      <protection/>
    </xf>
    <xf numFmtId="171" fontId="9" fillId="0" borderId="0" xfId="19" applyFont="1">
      <alignment/>
      <protection/>
    </xf>
    <xf numFmtId="171" fontId="8" fillId="0" borderId="1" xfId="19" applyFont="1" applyBorder="1" applyAlignment="1">
      <alignment horizontal="left"/>
      <protection/>
    </xf>
    <xf numFmtId="171" fontId="0" fillId="0" borderId="1" xfId="19" applyFont="1" applyBorder="1">
      <alignment/>
      <protection/>
    </xf>
    <xf numFmtId="171" fontId="0" fillId="0" borderId="1" xfId="19" applyFont="1" applyBorder="1" applyAlignment="1">
      <alignment horizontal="right"/>
      <protection/>
    </xf>
    <xf numFmtId="171" fontId="1" fillId="0" borderId="2" xfId="19" applyFont="1" applyBorder="1">
      <alignment/>
      <protection/>
    </xf>
    <xf numFmtId="171" fontId="3" fillId="0" borderId="2" xfId="19" applyFont="1" applyBorder="1">
      <alignment/>
      <protection/>
    </xf>
    <xf numFmtId="171" fontId="1" fillId="0" borderId="2" xfId="19" applyFont="1" applyBorder="1" applyAlignment="1">
      <alignment horizontal="right"/>
      <protection/>
    </xf>
    <xf numFmtId="171" fontId="10" fillId="0" borderId="0" xfId="19" applyFont="1" applyBorder="1" applyAlignment="1">
      <alignment horizontal="right"/>
      <protection/>
    </xf>
    <xf numFmtId="171" fontId="11" fillId="0" borderId="0" xfId="19" applyFont="1">
      <alignment/>
      <protection/>
    </xf>
    <xf numFmtId="171" fontId="12" fillId="0" borderId="0" xfId="19" applyFont="1" applyBorder="1">
      <alignment/>
      <protection/>
    </xf>
    <xf numFmtId="171" fontId="12" fillId="0" borderId="0" xfId="19" applyFont="1" applyBorder="1" applyAlignment="1">
      <alignment horizontal="right"/>
      <protection/>
    </xf>
    <xf numFmtId="171" fontId="12" fillId="0" borderId="0" xfId="19" applyFont="1">
      <alignment/>
      <protection/>
    </xf>
    <xf numFmtId="171" fontId="13" fillId="0" borderId="0" xfId="19" applyFont="1">
      <alignment/>
      <protection/>
    </xf>
    <xf numFmtId="171" fontId="1" fillId="0" borderId="0" xfId="19" applyFont="1" applyAlignment="1">
      <alignment horizontal="left"/>
      <protection/>
    </xf>
    <xf numFmtId="171" fontId="1" fillId="0" borderId="0" xfId="19" applyFont="1">
      <alignment/>
      <protection/>
    </xf>
    <xf numFmtId="171" fontId="0" fillId="0" borderId="0" xfId="19" applyFont="1" applyAlignment="1">
      <alignment horizontal="right"/>
      <protection/>
    </xf>
    <xf numFmtId="171" fontId="14" fillId="0" borderId="0" xfId="19" applyFont="1" applyAlignment="1">
      <alignment horizontal="right"/>
      <protection/>
    </xf>
    <xf numFmtId="171" fontId="15" fillId="0" borderId="0" xfId="19" applyFont="1">
      <alignment/>
      <protection/>
    </xf>
    <xf numFmtId="171" fontId="15" fillId="0" borderId="0" xfId="19" applyFont="1" applyAlignment="1">
      <alignment horizontal="left"/>
      <protection/>
    </xf>
    <xf numFmtId="3" fontId="15" fillId="0" borderId="0" xfId="19" applyNumberFormat="1" applyFont="1" applyAlignment="1">
      <alignment horizontal="right"/>
      <protection/>
    </xf>
    <xf numFmtId="3" fontId="16" fillId="0" borderId="0" xfId="19" applyNumberFormat="1" applyFont="1" applyAlignment="1">
      <alignment horizontal="right"/>
      <protection/>
    </xf>
    <xf numFmtId="3" fontId="8" fillId="0" borderId="0" xfId="19" applyNumberFormat="1" applyFont="1">
      <alignment/>
      <protection/>
    </xf>
    <xf numFmtId="171" fontId="8" fillId="0" borderId="0" xfId="19" applyFont="1" applyBorder="1" applyAlignment="1">
      <alignment horizontal="right"/>
      <protection/>
    </xf>
    <xf numFmtId="3" fontId="8" fillId="0" borderId="0" xfId="19" applyNumberFormat="1" applyFont="1" applyBorder="1" applyAlignment="1">
      <alignment horizontal="right"/>
      <protection/>
    </xf>
    <xf numFmtId="171" fontId="8" fillId="0" borderId="0" xfId="19" applyFont="1" applyBorder="1">
      <alignment/>
      <protection/>
    </xf>
    <xf numFmtId="1" fontId="18" fillId="0" borderId="0" xfId="19" applyNumberFormat="1" applyFont="1" applyBorder="1" applyAlignment="1">
      <alignment horizontal="right"/>
      <protection/>
    </xf>
    <xf numFmtId="3" fontId="15" fillId="0" borderId="0" xfId="19" applyNumberFormat="1" applyFont="1" applyFill="1" applyBorder="1" applyAlignment="1">
      <alignment horizontal="right"/>
      <protection/>
    </xf>
    <xf numFmtId="3" fontId="15" fillId="0" borderId="0" xfId="15" applyNumberFormat="1" applyFont="1" applyFill="1" applyBorder="1" applyAlignment="1">
      <alignment horizontal="right"/>
    </xf>
    <xf numFmtId="3" fontId="16" fillId="2" borderId="0" xfId="19" applyNumberFormat="1" applyFont="1" applyFill="1" applyAlignment="1">
      <alignment horizontal="right"/>
      <protection/>
    </xf>
    <xf numFmtId="171" fontId="8" fillId="0" borderId="0" xfId="19" applyFont="1" applyAlignment="1">
      <alignment horizontal="left"/>
      <protection/>
    </xf>
    <xf numFmtId="3" fontId="8" fillId="0" borderId="0" xfId="19" applyNumberFormat="1" applyFont="1" applyFill="1" applyBorder="1" applyAlignment="1">
      <alignment horizontal="right"/>
      <protection/>
    </xf>
    <xf numFmtId="176" fontId="8" fillId="0" borderId="0" xfId="19" applyNumberFormat="1" applyFont="1" applyBorder="1">
      <alignment/>
      <protection/>
    </xf>
    <xf numFmtId="3" fontId="1" fillId="0" borderId="0" xfId="19" applyNumberFormat="1" applyFont="1" applyAlignment="1">
      <alignment horizontal="right"/>
      <protection/>
    </xf>
    <xf numFmtId="3" fontId="10" fillId="0" borderId="0" xfId="19" applyNumberFormat="1" applyFont="1" applyAlignment="1">
      <alignment horizontal="right"/>
      <protection/>
    </xf>
    <xf numFmtId="171" fontId="11" fillId="0" borderId="0" xfId="19" applyFont="1" applyAlignment="1">
      <alignment horizontal="left"/>
      <protection/>
    </xf>
    <xf numFmtId="3" fontId="15" fillId="0" borderId="0" xfId="15" applyNumberFormat="1" applyFont="1" applyFill="1" applyAlignment="1">
      <alignment/>
    </xf>
    <xf numFmtId="3" fontId="15" fillId="0" borderId="0" xfId="15" applyNumberFormat="1" applyFont="1" applyFill="1" applyAlignment="1">
      <alignment/>
    </xf>
    <xf numFmtId="171" fontId="0" fillId="0" borderId="3" xfId="19" applyFont="1" applyBorder="1">
      <alignment/>
      <protection/>
    </xf>
    <xf numFmtId="171" fontId="0" fillId="0" borderId="3" xfId="19" applyFont="1" applyBorder="1" applyAlignment="1">
      <alignment horizontal="right"/>
      <protection/>
    </xf>
    <xf numFmtId="171" fontId="8" fillId="0" borderId="1" xfId="19" applyFont="1" applyBorder="1">
      <alignment/>
      <protection/>
    </xf>
    <xf numFmtId="171" fontId="9" fillId="0" borderId="0" xfId="19" applyFont="1" applyBorder="1">
      <alignment/>
      <protection/>
    </xf>
    <xf numFmtId="171" fontId="2" fillId="0" borderId="0" xfId="19" applyFont="1" applyAlignment="1" quotePrefix="1">
      <alignment horizontal="left"/>
      <protection/>
    </xf>
    <xf numFmtId="171" fontId="2" fillId="0" borderId="0" xfId="19" applyFont="1">
      <alignment/>
      <protection/>
    </xf>
    <xf numFmtId="171" fontId="0" fillId="0" borderId="0" xfId="19" applyFont="1" applyAlignment="1">
      <alignment horizontal="left"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0" fillId="0" borderId="0" xfId="0" applyFont="1" applyAlignment="1">
      <alignment/>
    </xf>
    <xf numFmtId="0" fontId="7" fillId="0" borderId="1" xfId="0" applyFont="1" applyBorder="1" applyAlignment="1">
      <alignment/>
    </xf>
    <xf numFmtId="0" fontId="15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0" xfId="0" applyNumberFormat="1" applyFont="1" applyAlignment="1">
      <alignment/>
    </xf>
    <xf numFmtId="17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left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175" fontId="15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center"/>
    </xf>
    <xf numFmtId="172" fontId="15" fillId="0" borderId="1" xfId="0" applyNumberFormat="1" applyFont="1" applyBorder="1" applyAlignment="1">
      <alignment horizontal="center"/>
    </xf>
    <xf numFmtId="172" fontId="16" fillId="0" borderId="1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15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5" fillId="3" borderId="8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5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 quotePrefix="1">
      <alignment/>
    </xf>
    <xf numFmtId="3" fontId="16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3" fontId="16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72" fontId="16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nu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275"/>
          <c:w val="0.9902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'Summary Chart1'!$G$10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cat>
            <c:numRef>
              <c:f>'Summary Chart1'!$A$11:$A$54</c:f>
              <c:numCache/>
            </c:numRef>
          </c:cat>
          <c:val>
            <c:numRef>
              <c:f>'Summary Chart1'!$G$11:$G$54</c:f>
              <c:numCache/>
            </c:numRef>
          </c:val>
          <c:smooth val="0"/>
        </c:ser>
        <c:ser>
          <c:idx val="1"/>
          <c:order val="1"/>
          <c:tx>
            <c:strRef>
              <c:f>'Summary Chart1'!$H$10</c:f>
              <c:strCache>
                <c:ptCount val="1"/>
                <c:pt idx="0">
                  <c:v>All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'Summary Chart1'!$A$11:$A$54</c:f>
              <c:numCache/>
            </c:numRef>
          </c:cat>
          <c:val>
            <c:numRef>
              <c:f>'Summary Chart1'!$H$11:$H$54</c:f>
              <c:numCache/>
            </c:numRef>
          </c:val>
          <c:smooth val="0"/>
        </c:ser>
        <c:ser>
          <c:idx val="2"/>
          <c:order val="2"/>
          <c:tx>
            <c:strRef>
              <c:f>'Summary Chart1'!$I$10</c:f>
              <c:strCache>
                <c:ptCount val="1"/>
                <c:pt idx="0">
                  <c:v>Fatal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'Summary Chart1'!$A$11:$A$54</c:f>
              <c:numCache/>
            </c:numRef>
          </c:cat>
          <c:val>
            <c:numRef>
              <c:f>'Summary Chart1'!$I$11:$I$54</c:f>
              <c:numCache/>
            </c:numRef>
          </c:val>
          <c:smooth val="0"/>
        </c:ser>
        <c:ser>
          <c:idx val="3"/>
          <c:order val="3"/>
          <c:tx>
            <c:strRef>
              <c:f>'Summary Chart1'!$J$10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dPt>
            <c:idx val="25"/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2"/>
              <c:spPr>
                <a:noFill/>
                <a:ln>
                  <a:noFill/>
                </a:ln>
              </c:spPr>
            </c:marker>
          </c:dPt>
          <c:dPt>
            <c:idx val="28"/>
            <c:spPr>
              <a:ln w="381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ize val="2"/>
              <c:spPr>
                <a:noFill/>
                <a:ln>
                  <a:noFill/>
                </a:ln>
              </c:spPr>
            </c:marker>
          </c:dPt>
          <c:cat>
            <c:numRef>
              <c:f>'Summary Chart1'!$A$11:$A$54</c:f>
              <c:numCache/>
            </c:numRef>
          </c:cat>
          <c:val>
            <c:numRef>
              <c:f>'Summary Chart1'!$J$11:$J$54</c:f>
              <c:numCache/>
            </c:numRef>
          </c:val>
          <c:smooth val="0"/>
        </c:ser>
        <c:ser>
          <c:idx val="4"/>
          <c:order val="4"/>
          <c:tx>
            <c:strRef>
              <c:f>'Summary Chart1'!$K$10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'Summary Chart1'!$A$11:$A$54</c:f>
              <c:numCache/>
            </c:numRef>
          </c:cat>
          <c:val>
            <c:numRef>
              <c:f>'Summary Chart1'!$K$11:$K$54</c:f>
              <c:numCache/>
            </c:numRef>
          </c:val>
          <c:smooth val="0"/>
        </c:ser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  <c:max val="2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525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3"/>
          <c:w val="0.938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'Summary Chart2 (5yr ave)'!$B$2</c:f>
              <c:strCache>
                <c:ptCount val="1"/>
                <c:pt idx="0">
                  <c:v>Fatal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'Summary Chart2 (5yr ave)'!$A$3:$A$57</c:f>
              <c:strCache/>
            </c:strRef>
          </c:cat>
          <c:val>
            <c:numRef>
              <c:f>'Summary Chart2 (5yr ave)'!$B$3:$B$57</c:f>
              <c:numCache/>
            </c:numRef>
          </c:val>
          <c:smooth val="0"/>
        </c:ser>
        <c:ser>
          <c:idx val="1"/>
          <c:order val="1"/>
          <c:tx>
            <c:strRef>
              <c:f>'Summary Chart2 (5yr ave)'!$C$2</c:f>
              <c:strCache>
                <c:ptCount val="1"/>
                <c:pt idx="0">
                  <c:v>serious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'Summary Chart2 (5yr ave)'!$A$3:$A$57</c:f>
              <c:strCache/>
            </c:strRef>
          </c:cat>
          <c:val>
            <c:numRef>
              <c:f>'Summary Chart2 (5yr ave)'!$C$3:$C$57</c:f>
              <c:numCache/>
            </c:numRef>
          </c:val>
          <c:smooth val="0"/>
        </c:ser>
        <c:ser>
          <c:idx val="2"/>
          <c:order val="2"/>
          <c:tx>
            <c:strRef>
              <c:f>'Summary Chart2 (5yr ave)'!$D$2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'Summary Chart2 (5yr ave)'!$A$3:$A$57</c:f>
              <c:strCache/>
            </c:strRef>
          </c:cat>
          <c:val>
            <c:numRef>
              <c:f>'Summary Chart2 (5yr ave)'!$D$3:$D$57</c:f>
              <c:numCache/>
            </c:numRef>
          </c:val>
          <c:smooth val="0"/>
        </c:ser>
        <c:ser>
          <c:idx val="3"/>
          <c:order val="3"/>
          <c:tx>
            <c:strRef>
              <c:f>'Summary Chart2 (5yr ave)'!$E$2</c:f>
              <c:strCache>
                <c:ptCount val="1"/>
                <c:pt idx="0">
                  <c:v>fatal &amp; serious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'Summary Chart2 (5yr ave)'!$A$3:$A$57</c:f>
              <c:strCache/>
            </c:strRef>
          </c:cat>
          <c:val>
            <c:numRef>
              <c:f>'Summary Chart2 (5yr ave)'!$E$3:$E$57</c:f>
              <c:numCache/>
            </c:numRef>
          </c:val>
          <c:smooth val="0"/>
        </c:ser>
        <c:ser>
          <c:idx val="4"/>
          <c:order val="4"/>
          <c:tx>
            <c:strRef>
              <c:f>'Summary Chart2 (5yr ave)'!$F$2</c:f>
              <c:strCache>
                <c:ptCount val="1"/>
                <c:pt idx="0">
                  <c:v>All 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'Summary Chart2 (5yr ave)'!$A$3:$A$57</c:f>
              <c:strCache/>
            </c:strRef>
          </c:cat>
          <c:val>
            <c:numRef>
              <c:f>'Summary Chart2 (5yr ave)'!$F$3:$F$57</c:f>
              <c:numCache/>
            </c:numRef>
          </c:val>
          <c:smooth val="0"/>
        </c:ser>
        <c:axId val="54326644"/>
        <c:axId val="19177749"/>
      </c:line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3266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0.01925</cdr:y>
    </cdr:from>
    <cdr:to>
      <cdr:x>0.97725</cdr:x>
      <cdr:y>0.073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33475" y="257175"/>
          <a:ext cx="11439525" cy="733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reported injury Accidents (Fatal, Serious, Slight, and All severities) and Vehicles Licensed</a:t>
          </a:r>
          <a:r>
            <a:rPr lang="en-US" cap="none" sz="1400" b="1" i="0" u="none" baseline="3000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0.00575</cdr:x>
      <cdr:y>0.05025</cdr:y>
    </cdr:from>
    <cdr:to>
      <cdr:x>0.1335</cdr:x>
      <cdr:y>0.0905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6675" y="676275"/>
          <a:ext cx="1647825" cy="542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1975=100
 index</a:t>
          </a:r>
        </a:p>
      </cdr:txBody>
    </cdr:sp>
  </cdr:relSizeAnchor>
  <cdr:relSizeAnchor xmlns:cdr="http://schemas.openxmlformats.org/drawingml/2006/chartDrawing">
    <cdr:from>
      <cdr:x>0.037</cdr:x>
      <cdr:y>0.96575</cdr:y>
    </cdr:from>
    <cdr:to>
      <cdr:x>0.8595</cdr:x>
      <cdr:y>0.99875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476250" y="13096875"/>
          <a:ext cx="1059180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1. The figure for Vehicles Licensed for 1993 onwards are on a different basis from those for earlier years. For details, and for other notes, please see the footnotes in Table 1. </a:t>
          </a:r>
        </a:p>
      </cdr:txBody>
    </cdr:sp>
  </cdr:relSizeAnchor>
  <cdr:relSizeAnchor xmlns:cdr="http://schemas.openxmlformats.org/drawingml/2006/chartDrawing">
    <cdr:from>
      <cdr:x>0.5855</cdr:x>
      <cdr:y>0.6435</cdr:y>
    </cdr:from>
    <cdr:to>
      <cdr:x>0.6525</cdr:x>
      <cdr:y>0.70775</cdr:y>
    </cdr:to>
    <cdr:grpSp>
      <cdr:nvGrpSpPr>
        <cdr:cNvPr id="4" name="Group 4"/>
        <cdr:cNvGrpSpPr>
          <a:grpSpLocks/>
        </cdr:cNvGrpSpPr>
      </cdr:nvGrpSpPr>
      <cdr:grpSpPr>
        <a:xfrm>
          <a:off x="7534275" y="8724900"/>
          <a:ext cx="866775" cy="866775"/>
          <a:chOff x="7496156" y="6643530"/>
          <a:chExt cx="860267" cy="668548"/>
        </a:xfrm>
        <a:solidFill>
          <a:srgbClr val="FFFFFF"/>
        </a:solidFill>
      </cdr:grpSpPr>
      <cdr:sp fLocksText="0">
        <cdr:nvSpPr>
          <cdr:cNvPr id="5" name="TextBox 5"/>
          <cdr:cNvSpPr txBox="1">
            <a:spLocks noChangeArrowheads="1"/>
          </cdr:cNvSpPr>
        </cdr:nvSpPr>
        <cdr:spPr>
          <a:xfrm>
            <a:off x="7496156" y="6918805"/>
            <a:ext cx="860267" cy="39327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Fatal</a:t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V="1">
            <a:off x="8052534" y="6643530"/>
            <a:ext cx="297437" cy="2752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0.69075</cdr:x>
      <cdr:y>0.61975</cdr:y>
    </cdr:from>
    <cdr:to>
      <cdr:x>0.8045</cdr:x>
      <cdr:y>0.6605</cdr:y>
    </cdr:to>
    <cdr:grpSp>
      <cdr:nvGrpSpPr>
        <cdr:cNvPr id="7" name="Group 7"/>
        <cdr:cNvGrpSpPr>
          <a:grpSpLocks/>
        </cdr:cNvGrpSpPr>
      </cdr:nvGrpSpPr>
      <cdr:grpSpPr>
        <a:xfrm>
          <a:off x="8886825" y="8401050"/>
          <a:ext cx="1466850" cy="552450"/>
          <a:chOff x="9539690" y="6499334"/>
          <a:chExt cx="1461495" cy="419481"/>
        </a:xfrm>
        <a:solidFill>
          <a:srgbClr val="FFFFFF"/>
        </a:solidFill>
      </cdr:grpSpPr>
      <cdr:sp fLocksText="0">
        <cdr:nvSpPr>
          <cdr:cNvPr id="8" name="TextBox 8"/>
          <cdr:cNvSpPr txBox="1">
            <a:spLocks noChangeArrowheads="1"/>
          </cdr:cNvSpPr>
        </cdr:nvSpPr>
        <cdr:spPr>
          <a:xfrm>
            <a:off x="9849892" y="6499334"/>
            <a:ext cx="1151293" cy="41948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Serious</a:t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flipH="1">
            <a:off x="9539690" y="6575365"/>
            <a:ext cx="281338" cy="1782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0.7355</cdr:x>
      <cdr:y>0.475</cdr:y>
    </cdr:from>
    <cdr:to>
      <cdr:x>0.83975</cdr:x>
      <cdr:y>0.5075</cdr:y>
    </cdr:to>
    <cdr:grpSp>
      <cdr:nvGrpSpPr>
        <cdr:cNvPr id="10" name="Group 10"/>
        <cdr:cNvGrpSpPr>
          <a:grpSpLocks/>
        </cdr:cNvGrpSpPr>
      </cdr:nvGrpSpPr>
      <cdr:grpSpPr>
        <a:xfrm>
          <a:off x="9467850" y="6438900"/>
          <a:ext cx="1343025" cy="438150"/>
          <a:chOff x="11090729" y="5458497"/>
          <a:chExt cx="1333574" cy="330341"/>
        </a:xfrm>
        <a:solidFill>
          <a:srgbClr val="FFFFFF"/>
        </a:solidFill>
      </cdr:grpSpPr>
      <cdr:sp fLocksText="0">
        <cdr:nvSpPr>
          <cdr:cNvPr id="11" name="TextBox 11"/>
          <cdr:cNvSpPr txBox="1">
            <a:spLocks noChangeArrowheads="1"/>
          </cdr:cNvSpPr>
        </cdr:nvSpPr>
        <cdr:spPr>
          <a:xfrm>
            <a:off x="11394450" y="5458497"/>
            <a:ext cx="1029853" cy="2412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Slight</a:t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flipH="1">
            <a:off x="11090729" y="5458497"/>
            <a:ext cx="300721" cy="3303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0.87975</cdr:x>
      <cdr:y>0.64</cdr:y>
    </cdr:from>
    <cdr:to>
      <cdr:x>0.984</cdr:x>
      <cdr:y>0.70675</cdr:y>
    </cdr:to>
    <cdr:grpSp>
      <cdr:nvGrpSpPr>
        <cdr:cNvPr id="13" name="Group 13"/>
        <cdr:cNvGrpSpPr>
          <a:grpSpLocks/>
        </cdr:cNvGrpSpPr>
      </cdr:nvGrpSpPr>
      <cdr:grpSpPr>
        <a:xfrm>
          <a:off x="11325225" y="8677275"/>
          <a:ext cx="1343025" cy="904875"/>
          <a:chOff x="11180274" y="6436412"/>
          <a:chExt cx="1333573" cy="697387"/>
        </a:xfrm>
        <a:solidFill>
          <a:srgbClr val="FFFFFF"/>
        </a:solidFill>
      </cdr:grpSpPr>
      <cdr:sp fLocksText="0">
        <cdr:nvSpPr>
          <cdr:cNvPr id="14" name="TextBox 14"/>
          <cdr:cNvSpPr txBox="1">
            <a:spLocks noChangeArrowheads="1"/>
          </cdr:cNvSpPr>
        </cdr:nvSpPr>
        <cdr:spPr>
          <a:xfrm>
            <a:off x="11180274" y="6753723"/>
            <a:ext cx="1333573" cy="3800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All Severities</a:t>
            </a:r>
          </a:p>
        </cdr:txBody>
      </cdr:sp>
      <cdr:sp>
        <cdr:nvSpPr>
          <cdr:cNvPr id="15" name="Line 15"/>
          <cdr:cNvSpPr>
            <a:spLocks/>
          </cdr:cNvSpPr>
        </cdr:nvSpPr>
        <cdr:spPr>
          <a:xfrm flipH="1" flipV="1">
            <a:off x="11180274" y="6436412"/>
            <a:ext cx="374067" cy="3173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0.71925</cdr:x>
      <cdr:y>0.1835</cdr:y>
    </cdr:from>
    <cdr:to>
      <cdr:x>0.87975</cdr:x>
      <cdr:y>0.273</cdr:y>
    </cdr:to>
    <cdr:grpSp>
      <cdr:nvGrpSpPr>
        <cdr:cNvPr id="16" name="Group 16"/>
        <cdr:cNvGrpSpPr>
          <a:grpSpLocks/>
        </cdr:cNvGrpSpPr>
      </cdr:nvGrpSpPr>
      <cdr:grpSpPr>
        <a:xfrm>
          <a:off x="9258300" y="2486025"/>
          <a:ext cx="2066925" cy="1209675"/>
          <a:chOff x="9920254" y="2210141"/>
          <a:chExt cx="2056326" cy="925479"/>
        </a:xfrm>
        <a:solidFill>
          <a:srgbClr val="FFFFFF"/>
        </a:solidFill>
      </cdr:grpSpPr>
      <cdr:sp fLocksText="0">
        <cdr:nvSpPr>
          <cdr:cNvPr id="17" name="TextBox 17"/>
          <cdr:cNvSpPr txBox="1">
            <a:spLocks noChangeArrowheads="1"/>
          </cdr:cNvSpPr>
        </cdr:nvSpPr>
        <cdr:spPr>
          <a:xfrm>
            <a:off x="9920254" y="2210141"/>
            <a:ext cx="2056326" cy="4613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Vehicles Licensed</a:t>
            </a:r>
            <a:r>
              <a:rPr lang="en-US" cap="none" sz="900" b="0" i="0" u="none" baseline="30000">
                <a:latin typeface="Arial"/>
                <a:ea typeface="Arial"/>
                <a:cs typeface="Arial"/>
              </a:rPr>
              <a:t>1</a:t>
            </a:r>
          </a:p>
        </cdr:txBody>
      </cdr:sp>
      <cdr:sp>
        <cdr:nvSpPr>
          <cdr:cNvPr id="18" name="Line 18"/>
          <cdr:cNvSpPr>
            <a:spLocks/>
          </cdr:cNvSpPr>
        </cdr:nvSpPr>
        <cdr:spPr>
          <a:xfrm flipH="1">
            <a:off x="11090818" y="2671492"/>
            <a:ext cx="211287" cy="46412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0.69075</cdr:x>
      <cdr:y>0.317</cdr:y>
    </cdr:from>
    <cdr:to>
      <cdr:x>0.7355</cdr:x>
      <cdr:y>0.36175</cdr:y>
    </cdr:to>
    <cdr:grpSp>
      <cdr:nvGrpSpPr>
        <cdr:cNvPr id="19" name="Group 19"/>
        <cdr:cNvGrpSpPr>
          <a:grpSpLocks/>
        </cdr:cNvGrpSpPr>
      </cdr:nvGrpSpPr>
      <cdr:grpSpPr>
        <a:xfrm rot="20700000">
          <a:off x="8886825" y="4295775"/>
          <a:ext cx="581025" cy="609600"/>
          <a:chOff x="5094444" y="2349094"/>
          <a:chExt cx="559653" cy="443076"/>
        </a:xfrm>
        <a:solidFill>
          <a:srgbClr val="FFFFFF"/>
        </a:solidFill>
      </cdr:grpSpPr>
      <cdr:sp>
        <cdr:nvSpPr>
          <cdr:cNvPr id="20" name="Line 20"/>
          <cdr:cNvSpPr>
            <a:spLocks/>
          </cdr:cNvSpPr>
        </cdr:nvSpPr>
        <cdr:spPr>
          <a:xfrm flipV="1">
            <a:off x="5094444" y="2474928"/>
            <a:ext cx="316624" cy="3172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Line 21"/>
          <cdr:cNvSpPr>
            <a:spLocks/>
          </cdr:cNvSpPr>
        </cdr:nvSpPr>
        <cdr:spPr>
          <a:xfrm flipH="1">
            <a:off x="5308651" y="2474928"/>
            <a:ext cx="102277" cy="2176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Line 22"/>
          <cdr:cNvSpPr>
            <a:spLocks/>
          </cdr:cNvSpPr>
        </cdr:nvSpPr>
        <cdr:spPr>
          <a:xfrm flipV="1">
            <a:off x="5308651" y="2349094"/>
            <a:ext cx="345446" cy="34349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69</xdr:row>
      <xdr:rowOff>47625</xdr:rowOff>
    </xdr:from>
    <xdr:to>
      <xdr:col>22</xdr:col>
      <xdr:colOff>409575</xdr:colOff>
      <xdr:row>137</xdr:row>
      <xdr:rowOff>9525</xdr:rowOff>
    </xdr:to>
    <xdr:graphicFrame>
      <xdr:nvGraphicFramePr>
        <xdr:cNvPr id="1" name="Chart 1"/>
        <xdr:cNvGraphicFramePr/>
      </xdr:nvGraphicFramePr>
      <xdr:xfrm>
        <a:off x="371475" y="13620750"/>
        <a:ext cx="12877800" cy="1356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0.15225</cdr:y>
    </cdr:from>
    <cdr:to>
      <cdr:x>0.61525</cdr:x>
      <cdr:y>0.16825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409950" y="1619250"/>
          <a:ext cx="8001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All Severities</a:t>
          </a:r>
        </a:p>
      </cdr:txBody>
    </cdr:sp>
  </cdr:relSizeAnchor>
  <cdr:relSizeAnchor xmlns:cdr="http://schemas.openxmlformats.org/drawingml/2006/chartDrawing">
    <cdr:from>
      <cdr:x>0.42575</cdr:x>
      <cdr:y>0.3945</cdr:y>
    </cdr:from>
    <cdr:to>
      <cdr:x>0.48975</cdr:x>
      <cdr:y>0.4105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914650" y="4191000"/>
          <a:ext cx="438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Slight</a:t>
          </a:r>
        </a:p>
      </cdr:txBody>
    </cdr:sp>
  </cdr:relSizeAnchor>
  <cdr:relSizeAnchor xmlns:cdr="http://schemas.openxmlformats.org/drawingml/2006/chartDrawing">
    <cdr:from>
      <cdr:x>0.52125</cdr:x>
      <cdr:y>0.64075</cdr:y>
    </cdr:from>
    <cdr:to>
      <cdr:x>0.70475</cdr:x>
      <cdr:y>0.66325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3562350" y="6810375"/>
          <a:ext cx="1257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Killed &amp; Serious</a:t>
          </a:r>
        </a:p>
      </cdr:txBody>
    </cdr:sp>
  </cdr:relSizeAnchor>
  <cdr:relSizeAnchor xmlns:cdr="http://schemas.openxmlformats.org/drawingml/2006/chartDrawing">
    <cdr:from>
      <cdr:x>0.39375</cdr:x>
      <cdr:y>0.7265</cdr:y>
    </cdr:from>
    <cdr:to>
      <cdr:x>0.48975</cdr:x>
      <cdr:y>0.75325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2695575" y="7724775"/>
          <a:ext cx="6572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Serious</a:t>
          </a:r>
        </a:p>
      </cdr:txBody>
    </cdr:sp>
  </cdr:relSizeAnchor>
  <cdr:relSizeAnchor xmlns:cdr="http://schemas.openxmlformats.org/drawingml/2006/chartDrawing">
    <cdr:from>
      <cdr:x>0.367</cdr:x>
      <cdr:y>0.88125</cdr:y>
    </cdr:from>
    <cdr:to>
      <cdr:x>0.4365</cdr:x>
      <cdr:y>0.9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2505075" y="9372600"/>
          <a:ext cx="4762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Killed</a:t>
          </a:r>
        </a:p>
      </cdr:txBody>
    </cdr:sp>
  </cdr:relSizeAnchor>
  <cdr:relSizeAnchor xmlns:cdr="http://schemas.openxmlformats.org/drawingml/2006/chartDrawing">
    <cdr:from>
      <cdr:x>0.0045</cdr:x>
      <cdr:y>0.00475</cdr:y>
    </cdr:from>
    <cdr:to>
      <cdr:x>0.86275</cdr:x>
      <cdr:y>0.05225</cdr:y>
    </cdr:to>
    <cdr:sp>
      <cdr:nvSpPr>
        <cdr:cNvPr id="6" name="TextBox 6"/>
        <cdr:cNvSpPr txBox="1">
          <a:spLocks noChangeArrowheads="1"/>
        </cdr:cNvSpPr>
      </cdr:nvSpPr>
      <cdr:spPr>
        <a:xfrm>
          <a:off x="28575" y="47625"/>
          <a:ext cx="58769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 reported Casualties:  5 year moving average (1947/51 to 2001/05)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60</xdr:row>
      <xdr:rowOff>47625</xdr:rowOff>
    </xdr:from>
    <xdr:to>
      <xdr:col>10</xdr:col>
      <xdr:colOff>590550</xdr:colOff>
      <xdr:row>126</xdr:row>
      <xdr:rowOff>0</xdr:rowOff>
    </xdr:to>
    <xdr:graphicFrame>
      <xdr:nvGraphicFramePr>
        <xdr:cNvPr id="1" name="Chart 1"/>
        <xdr:cNvGraphicFramePr/>
      </xdr:nvGraphicFramePr>
      <xdr:xfrm>
        <a:off x="95250" y="11915775"/>
        <a:ext cx="6848475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1" max="1" width="23.421875" style="78" customWidth="1"/>
    <col min="2" max="3" width="18.28125" style="78" hidden="1" customWidth="1"/>
    <col min="4" max="4" width="18.7109375" style="78" hidden="1" customWidth="1"/>
    <col min="5" max="5" width="14.28125" style="78" hidden="1" customWidth="1"/>
    <col min="6" max="6" width="16.00390625" style="78" hidden="1" customWidth="1"/>
    <col min="7" max="7" width="21.00390625" style="78" customWidth="1"/>
    <col min="8" max="8" width="14.421875" style="78" customWidth="1"/>
    <col min="9" max="9" width="10.8515625" style="78" customWidth="1"/>
    <col min="10" max="10" width="10.7109375" style="78" customWidth="1"/>
    <col min="11" max="11" width="11.57421875" style="78" customWidth="1"/>
    <col min="12" max="16384" width="9.140625" style="78" customWidth="1"/>
  </cols>
  <sheetData>
    <row r="1" ht="18.75">
      <c r="A1" s="77" t="s">
        <v>173</v>
      </c>
    </row>
    <row r="2" spans="1:5" ht="18.75">
      <c r="A2" s="79"/>
      <c r="C2" s="80"/>
      <c r="D2" s="80"/>
      <c r="E2" s="81"/>
    </row>
    <row r="3" ht="12" customHeight="1">
      <c r="G3" s="1"/>
    </row>
    <row r="4" spans="1:7" ht="18.75">
      <c r="A4" s="77" t="s">
        <v>91</v>
      </c>
      <c r="B4" s="1"/>
      <c r="C4" s="1"/>
      <c r="D4" s="1"/>
      <c r="E4" s="1"/>
      <c r="F4" s="1"/>
      <c r="G4" s="1"/>
    </row>
    <row r="5" spans="1:11" ht="19.5" thickBot="1">
      <c r="A5" s="82" t="s">
        <v>172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>
      <c r="A6" s="1"/>
      <c r="C6" s="83"/>
      <c r="D6" s="84" t="s">
        <v>92</v>
      </c>
      <c r="E6" s="84"/>
      <c r="F6" s="84"/>
      <c r="H6" s="83"/>
      <c r="I6" s="84" t="s">
        <v>92</v>
      </c>
      <c r="J6" s="84"/>
      <c r="K6" s="84"/>
    </row>
    <row r="8" spans="1:11" ht="7.5" customHeight="1" thickBot="1">
      <c r="A8" s="85"/>
      <c r="B8" s="86"/>
      <c r="C8" s="87"/>
      <c r="D8" s="85"/>
      <c r="E8" s="88"/>
      <c r="F8" s="88"/>
      <c r="G8" s="86"/>
      <c r="H8" s="87"/>
      <c r="I8" s="85"/>
      <c r="J8" s="88"/>
      <c r="K8" s="88"/>
    </row>
    <row r="9" spans="2:6" ht="15.75">
      <c r="B9" s="89" t="s">
        <v>93</v>
      </c>
      <c r="C9" s="90" t="s">
        <v>94</v>
      </c>
      <c r="D9" s="89" t="s">
        <v>4</v>
      </c>
      <c r="E9" s="84" t="s">
        <v>5</v>
      </c>
      <c r="F9" s="84" t="s">
        <v>6</v>
      </c>
    </row>
    <row r="10" spans="1:11" ht="15.75">
      <c r="A10" s="91" t="s">
        <v>95</v>
      </c>
      <c r="B10" s="92"/>
      <c r="C10" s="93"/>
      <c r="E10" s="94"/>
      <c r="F10" s="94"/>
      <c r="G10" s="89" t="s">
        <v>93</v>
      </c>
      <c r="H10" s="84" t="s">
        <v>94</v>
      </c>
      <c r="I10" s="89" t="s">
        <v>4</v>
      </c>
      <c r="J10" s="84" t="s">
        <v>5</v>
      </c>
      <c r="K10" s="84" t="s">
        <v>6</v>
      </c>
    </row>
    <row r="11" spans="1:11" ht="15.75">
      <c r="A11" s="95">
        <v>1962</v>
      </c>
      <c r="B11" s="78">
        <v>7750</v>
      </c>
      <c r="C11" s="93"/>
      <c r="E11" s="94"/>
      <c r="F11" s="94"/>
      <c r="G11" s="96">
        <f aca="true" t="shared" si="0" ref="G11:G25">B11/$B$24*100</f>
        <v>59.43251533742331</v>
      </c>
      <c r="H11" s="97"/>
      <c r="I11" s="98"/>
      <c r="J11" s="98"/>
      <c r="K11" s="98"/>
    </row>
    <row r="12" spans="1:11" ht="15.75">
      <c r="A12" s="95">
        <v>1963</v>
      </c>
      <c r="B12" s="78">
        <v>8360</v>
      </c>
      <c r="C12" s="93"/>
      <c r="E12" s="94"/>
      <c r="F12" s="94"/>
      <c r="G12" s="96">
        <f t="shared" si="0"/>
        <v>64.11042944785275</v>
      </c>
      <c r="H12" s="97"/>
      <c r="I12" s="98"/>
      <c r="J12" s="98"/>
      <c r="K12" s="98"/>
    </row>
    <row r="13" spans="1:11" ht="15.75">
      <c r="A13" s="95">
        <v>1964</v>
      </c>
      <c r="B13" s="78">
        <v>9000</v>
      </c>
      <c r="C13" s="93"/>
      <c r="E13" s="94"/>
      <c r="F13" s="94"/>
      <c r="G13" s="96">
        <f t="shared" si="0"/>
        <v>69.01840490797547</v>
      </c>
      <c r="H13" s="97"/>
      <c r="I13" s="98"/>
      <c r="J13" s="98"/>
      <c r="K13" s="98"/>
    </row>
    <row r="14" spans="1:11" ht="15.75">
      <c r="A14" s="95">
        <v>1965</v>
      </c>
      <c r="B14" s="78">
        <v>9510</v>
      </c>
      <c r="C14" s="93"/>
      <c r="E14" s="94"/>
      <c r="F14" s="94"/>
      <c r="G14" s="96">
        <f t="shared" si="0"/>
        <v>72.92944785276073</v>
      </c>
      <c r="H14" s="97"/>
      <c r="I14" s="98"/>
      <c r="J14" s="98"/>
      <c r="K14" s="98"/>
    </row>
    <row r="15" spans="1:11" ht="15.75">
      <c r="A15" s="95">
        <v>1966</v>
      </c>
      <c r="B15" s="78">
        <v>9910</v>
      </c>
      <c r="C15" s="93">
        <v>23225</v>
      </c>
      <c r="D15" s="99"/>
      <c r="E15" s="99"/>
      <c r="F15" s="99"/>
      <c r="G15" s="96">
        <f t="shared" si="0"/>
        <v>75.99693251533742</v>
      </c>
      <c r="H15" s="98">
        <f aca="true" t="shared" si="1" ref="H15:H54">C15/$C$24*100</f>
        <v>112.45884175866745</v>
      </c>
      <c r="I15" s="98"/>
      <c r="J15" s="98"/>
      <c r="K15" s="98"/>
    </row>
    <row r="16" spans="1:11" ht="15.75">
      <c r="A16" s="95">
        <v>1967</v>
      </c>
      <c r="B16" s="78">
        <v>10350</v>
      </c>
      <c r="C16" s="93">
        <v>22838</v>
      </c>
      <c r="D16" s="99"/>
      <c r="E16" s="99"/>
      <c r="F16" s="99"/>
      <c r="G16" s="96">
        <f t="shared" si="0"/>
        <v>79.37116564417178</v>
      </c>
      <c r="H16" s="98">
        <f t="shared" si="1"/>
        <v>110.58493124152623</v>
      </c>
      <c r="I16" s="98"/>
      <c r="J16" s="98"/>
      <c r="K16" s="98"/>
    </row>
    <row r="17" spans="1:11" ht="15.75">
      <c r="A17" s="95">
        <v>1968</v>
      </c>
      <c r="B17" s="78">
        <v>10650</v>
      </c>
      <c r="C17" s="93">
        <v>22120</v>
      </c>
      <c r="D17" s="99"/>
      <c r="E17" s="99"/>
      <c r="F17" s="99"/>
      <c r="G17" s="96">
        <f t="shared" si="0"/>
        <v>81.6717791411043</v>
      </c>
      <c r="H17" s="98">
        <f t="shared" si="1"/>
        <v>107.10827038543482</v>
      </c>
      <c r="I17" s="98"/>
      <c r="J17" s="98"/>
      <c r="K17" s="98"/>
    </row>
    <row r="18" spans="1:11" ht="15.75">
      <c r="A18" s="95">
        <v>1969</v>
      </c>
      <c r="B18" s="78">
        <v>11060</v>
      </c>
      <c r="C18" s="93">
        <v>21863</v>
      </c>
      <c r="D18" s="99"/>
      <c r="E18" s="99"/>
      <c r="F18" s="99"/>
      <c r="G18" s="96">
        <f t="shared" si="0"/>
        <v>84.8159509202454</v>
      </c>
      <c r="H18" s="98">
        <f t="shared" si="1"/>
        <v>105.86383885337982</v>
      </c>
      <c r="I18" s="98"/>
      <c r="J18" s="98"/>
      <c r="K18" s="98"/>
    </row>
    <row r="19" spans="1:11" ht="15.75">
      <c r="A19" s="95">
        <v>1970</v>
      </c>
      <c r="B19" s="78">
        <v>11240</v>
      </c>
      <c r="C19" s="100">
        <v>22133</v>
      </c>
      <c r="D19" s="101">
        <v>758</v>
      </c>
      <c r="E19" s="101">
        <v>7860</v>
      </c>
      <c r="F19" s="101">
        <v>13515</v>
      </c>
      <c r="G19" s="96">
        <f t="shared" si="0"/>
        <v>86.1963190184049</v>
      </c>
      <c r="H19" s="98">
        <f t="shared" si="1"/>
        <v>107.17121828394345</v>
      </c>
      <c r="I19" s="96">
        <f aca="true" t="shared" si="2" ref="I19:I54">D19/$D$24*100</f>
        <v>108.44062947067239</v>
      </c>
      <c r="J19" s="98">
        <f aca="true" t="shared" si="3" ref="J19:J54">E19/$E$24*100</f>
        <v>113.71527777777777</v>
      </c>
      <c r="K19" s="96">
        <f aca="true" t="shared" si="4" ref="K19:K54">F19/$F$24*100</f>
        <v>103.63469059121233</v>
      </c>
    </row>
    <row r="20" spans="1:11" ht="15.75">
      <c r="A20" s="95">
        <v>1971</v>
      </c>
      <c r="B20" s="78">
        <v>11350</v>
      </c>
      <c r="C20" s="93">
        <v>22332</v>
      </c>
      <c r="D20" s="102">
        <v>785</v>
      </c>
      <c r="E20" s="102">
        <v>7867</v>
      </c>
      <c r="F20" s="102">
        <v>13680</v>
      </c>
      <c r="G20" s="96">
        <f t="shared" si="0"/>
        <v>87.0398773006135</v>
      </c>
      <c r="H20" s="98">
        <f t="shared" si="1"/>
        <v>108.13480534572923</v>
      </c>
      <c r="I20" s="96">
        <f t="shared" si="2"/>
        <v>112.30329041487839</v>
      </c>
      <c r="J20" s="98">
        <f t="shared" si="3"/>
        <v>113.81655092592592</v>
      </c>
      <c r="K20" s="96">
        <f t="shared" si="4"/>
        <v>104.8999309868875</v>
      </c>
    </row>
    <row r="21" spans="1:11" ht="15.75">
      <c r="A21" s="95">
        <v>1972</v>
      </c>
      <c r="B21" s="78">
        <v>11810</v>
      </c>
      <c r="C21" s="93">
        <v>22703</v>
      </c>
      <c r="D21" s="102">
        <v>770</v>
      </c>
      <c r="E21" s="102">
        <v>7965</v>
      </c>
      <c r="F21" s="102">
        <v>13968</v>
      </c>
      <c r="G21" s="96">
        <f t="shared" si="0"/>
        <v>90.56748466257669</v>
      </c>
      <c r="H21" s="98">
        <f t="shared" si="1"/>
        <v>109.93124152624443</v>
      </c>
      <c r="I21" s="96">
        <f t="shared" si="2"/>
        <v>110.15736766809727</v>
      </c>
      <c r="J21" s="98">
        <f t="shared" si="3"/>
        <v>115.234375</v>
      </c>
      <c r="K21" s="96">
        <f t="shared" si="4"/>
        <v>107.10835058661145</v>
      </c>
    </row>
    <row r="22" spans="1:11" ht="15.75">
      <c r="A22" s="95">
        <v>1973</v>
      </c>
      <c r="B22" s="78">
        <v>12520</v>
      </c>
      <c r="C22" s="93">
        <v>22580</v>
      </c>
      <c r="D22" s="102">
        <v>783</v>
      </c>
      <c r="E22" s="102">
        <v>8056</v>
      </c>
      <c r="F22" s="102">
        <v>13741</v>
      </c>
      <c r="G22" s="96">
        <f t="shared" si="0"/>
        <v>96.0122699386503</v>
      </c>
      <c r="H22" s="98">
        <f t="shared" si="1"/>
        <v>109.33565756343211</v>
      </c>
      <c r="I22" s="96">
        <f t="shared" si="2"/>
        <v>112.01716738197425</v>
      </c>
      <c r="J22" s="98">
        <f t="shared" si="3"/>
        <v>116.55092592592592</v>
      </c>
      <c r="K22" s="96">
        <f t="shared" si="4"/>
        <v>105.36768652710681</v>
      </c>
    </row>
    <row r="23" spans="1:11" ht="15.75">
      <c r="A23" s="95">
        <v>1974</v>
      </c>
      <c r="B23" s="78">
        <v>12740</v>
      </c>
      <c r="C23" s="93">
        <v>20581</v>
      </c>
      <c r="D23" s="102">
        <v>763</v>
      </c>
      <c r="E23" s="102">
        <v>7548</v>
      </c>
      <c r="F23" s="102">
        <v>12270</v>
      </c>
      <c r="G23" s="96">
        <f t="shared" si="0"/>
        <v>97.69938650306749</v>
      </c>
      <c r="H23" s="98">
        <f t="shared" si="1"/>
        <v>99.65620763122216</v>
      </c>
      <c r="I23" s="96">
        <f t="shared" si="2"/>
        <v>109.15593705293276</v>
      </c>
      <c r="J23" s="98">
        <f t="shared" si="3"/>
        <v>109.20138888888889</v>
      </c>
      <c r="K23" s="96">
        <f t="shared" si="4"/>
        <v>94.08787669657235</v>
      </c>
    </row>
    <row r="24" spans="1:11" ht="15.75">
      <c r="A24" s="95">
        <v>1975</v>
      </c>
      <c r="B24" s="78">
        <v>13040</v>
      </c>
      <c r="C24" s="93">
        <v>20652</v>
      </c>
      <c r="D24" s="102">
        <v>699</v>
      </c>
      <c r="E24" s="102">
        <v>6912</v>
      </c>
      <c r="F24" s="102">
        <v>13041</v>
      </c>
      <c r="G24" s="96">
        <f t="shared" si="0"/>
        <v>100</v>
      </c>
      <c r="H24" s="98">
        <f t="shared" si="1"/>
        <v>100</v>
      </c>
      <c r="I24" s="96">
        <f t="shared" si="2"/>
        <v>100</v>
      </c>
      <c r="J24" s="98">
        <f t="shared" si="3"/>
        <v>100</v>
      </c>
      <c r="K24" s="96">
        <f t="shared" si="4"/>
        <v>100</v>
      </c>
    </row>
    <row r="25" spans="1:11" ht="15.75">
      <c r="A25" s="95">
        <v>1976</v>
      </c>
      <c r="B25" s="78">
        <v>13140</v>
      </c>
      <c r="C25" s="93">
        <v>21751</v>
      </c>
      <c r="D25" s="102">
        <v>687</v>
      </c>
      <c r="E25" s="102">
        <v>6923</v>
      </c>
      <c r="F25" s="102">
        <v>14141</v>
      </c>
      <c r="G25" s="96">
        <f t="shared" si="0"/>
        <v>100.76687116564418</v>
      </c>
      <c r="H25" s="98">
        <f t="shared" si="1"/>
        <v>105.32151849699787</v>
      </c>
      <c r="I25" s="96">
        <f t="shared" si="2"/>
        <v>98.28326180257511</v>
      </c>
      <c r="J25" s="98">
        <f t="shared" si="3"/>
        <v>100.1591435185185</v>
      </c>
      <c r="K25" s="96">
        <f t="shared" si="4"/>
        <v>108.43493597116785</v>
      </c>
    </row>
    <row r="26" spans="1:11" ht="15.75">
      <c r="A26" s="95">
        <v>1977</v>
      </c>
      <c r="B26" s="78">
        <v>13110</v>
      </c>
      <c r="C26" s="93">
        <v>21678</v>
      </c>
      <c r="D26" s="102">
        <v>727</v>
      </c>
      <c r="E26" s="102">
        <v>7063</v>
      </c>
      <c r="F26" s="102">
        <v>13888</v>
      </c>
      <c r="G26" s="96"/>
      <c r="H26" s="98">
        <f t="shared" si="1"/>
        <v>104.96804183614177</v>
      </c>
      <c r="I26" s="96">
        <f t="shared" si="2"/>
        <v>104.00572246065809</v>
      </c>
      <c r="J26" s="98">
        <f t="shared" si="3"/>
        <v>102.1846064814815</v>
      </c>
      <c r="K26" s="96">
        <f t="shared" si="4"/>
        <v>106.49490069779925</v>
      </c>
    </row>
    <row r="27" spans="1:11" ht="15.75">
      <c r="A27" s="95">
        <v>1978</v>
      </c>
      <c r="B27" s="78">
        <v>13080</v>
      </c>
      <c r="C27" s="93">
        <v>22107</v>
      </c>
      <c r="D27" s="102">
        <v>739</v>
      </c>
      <c r="E27" s="102">
        <v>7442</v>
      </c>
      <c r="F27" s="102">
        <v>13926</v>
      </c>
      <c r="G27" s="96">
        <f aca="true" t="shared" si="5" ref="G27:G54">B27/$B$24*100</f>
        <v>100.30674846625767</v>
      </c>
      <c r="H27" s="98">
        <f t="shared" si="1"/>
        <v>107.0453224869262</v>
      </c>
      <c r="I27" s="96">
        <f t="shared" si="2"/>
        <v>105.72246065808298</v>
      </c>
      <c r="J27" s="98">
        <f t="shared" si="3"/>
        <v>107.66782407407408</v>
      </c>
      <c r="K27" s="96">
        <f t="shared" si="4"/>
        <v>106.78628939498505</v>
      </c>
    </row>
    <row r="28" spans="1:11" ht="15.75">
      <c r="A28" s="95">
        <v>1979</v>
      </c>
      <c r="B28" s="78">
        <v>13530</v>
      </c>
      <c r="C28" s="93">
        <v>23064</v>
      </c>
      <c r="D28" s="78">
        <v>728</v>
      </c>
      <c r="E28" s="102">
        <v>7536</v>
      </c>
      <c r="F28" s="102">
        <v>14800</v>
      </c>
      <c r="G28" s="96">
        <f t="shared" si="5"/>
        <v>103.75766871165644</v>
      </c>
      <c r="H28" s="98">
        <f t="shared" si="1"/>
        <v>111.67925624636838</v>
      </c>
      <c r="I28" s="96">
        <f t="shared" si="2"/>
        <v>104.14878397711016</v>
      </c>
      <c r="J28" s="98">
        <f t="shared" si="3"/>
        <v>109.02777777777777</v>
      </c>
      <c r="K28" s="96">
        <f t="shared" si="4"/>
        <v>113.48822943025843</v>
      </c>
    </row>
    <row r="29" spans="1:11" ht="15.75">
      <c r="A29" s="95">
        <v>1980</v>
      </c>
      <c r="B29" s="78">
        <v>13980</v>
      </c>
      <c r="C29" s="100">
        <v>21788</v>
      </c>
      <c r="D29" s="1">
        <v>644</v>
      </c>
      <c r="E29" s="101">
        <v>7218</v>
      </c>
      <c r="F29" s="101">
        <v>13926</v>
      </c>
      <c r="G29" s="96">
        <f t="shared" si="5"/>
        <v>107.20858895705521</v>
      </c>
      <c r="H29" s="98">
        <f t="shared" si="1"/>
        <v>105.50067790044548</v>
      </c>
      <c r="I29" s="96">
        <f t="shared" si="2"/>
        <v>92.13161659513591</v>
      </c>
      <c r="J29" s="98">
        <f t="shared" si="3"/>
        <v>104.42708333333333</v>
      </c>
      <c r="K29" s="96">
        <f t="shared" si="4"/>
        <v>106.78628939498505</v>
      </c>
    </row>
    <row r="30" spans="1:11" ht="15.75">
      <c r="A30" s="95">
        <v>1981</v>
      </c>
      <c r="B30" s="78">
        <v>13970</v>
      </c>
      <c r="C30" s="93">
        <v>21485</v>
      </c>
      <c r="D30" s="78">
        <v>610</v>
      </c>
      <c r="E30" s="102">
        <v>7265</v>
      </c>
      <c r="F30" s="102">
        <v>13610</v>
      </c>
      <c r="G30" s="96">
        <f t="shared" si="5"/>
        <v>107.1319018404908</v>
      </c>
      <c r="H30" s="98">
        <f t="shared" si="1"/>
        <v>104.03350765059074</v>
      </c>
      <c r="I30" s="96">
        <f t="shared" si="2"/>
        <v>87.26752503576537</v>
      </c>
      <c r="J30" s="98">
        <f t="shared" si="3"/>
        <v>105.10706018518519</v>
      </c>
      <c r="K30" s="96">
        <f t="shared" si="4"/>
        <v>104.36316233417682</v>
      </c>
    </row>
    <row r="31" spans="1:11" ht="15.75">
      <c r="A31" s="95">
        <v>1982</v>
      </c>
      <c r="B31" s="78">
        <v>14160</v>
      </c>
      <c r="C31" s="93">
        <v>20850</v>
      </c>
      <c r="D31" s="78">
        <v>640</v>
      </c>
      <c r="E31" s="102">
        <v>7421</v>
      </c>
      <c r="F31" s="102">
        <v>12789</v>
      </c>
      <c r="G31" s="96">
        <f t="shared" si="5"/>
        <v>108.58895705521472</v>
      </c>
      <c r="H31" s="98">
        <f t="shared" si="1"/>
        <v>100.95874491574665</v>
      </c>
      <c r="I31" s="96">
        <f t="shared" si="2"/>
        <v>91.55937052932761</v>
      </c>
      <c r="J31" s="98">
        <f t="shared" si="3"/>
        <v>107.36400462962963</v>
      </c>
      <c r="K31" s="96">
        <f t="shared" si="4"/>
        <v>98.06763285024155</v>
      </c>
    </row>
    <row r="32" spans="1:11" ht="15.75">
      <c r="A32" s="95">
        <v>1983</v>
      </c>
      <c r="B32" s="78">
        <v>14480</v>
      </c>
      <c r="C32" s="93">
        <v>19434</v>
      </c>
      <c r="D32" s="78">
        <v>568</v>
      </c>
      <c r="E32" s="102">
        <v>6429</v>
      </c>
      <c r="F32" s="102">
        <v>12437</v>
      </c>
      <c r="G32" s="96">
        <f t="shared" si="5"/>
        <v>111.04294478527608</v>
      </c>
      <c r="H32" s="98">
        <f t="shared" si="1"/>
        <v>94.10226612434631</v>
      </c>
      <c r="I32" s="96">
        <f t="shared" si="2"/>
        <v>81.25894134477825</v>
      </c>
      <c r="J32" s="98">
        <f t="shared" si="3"/>
        <v>93.01215277777779</v>
      </c>
      <c r="K32" s="96">
        <f t="shared" si="4"/>
        <v>95.36845333946783</v>
      </c>
    </row>
    <row r="33" spans="1:11" ht="15.75">
      <c r="A33" s="95">
        <v>1984</v>
      </c>
      <c r="B33" s="78">
        <v>14890</v>
      </c>
      <c r="C33" s="93">
        <v>19974</v>
      </c>
      <c r="D33" s="78">
        <v>537</v>
      </c>
      <c r="E33" s="102">
        <v>6547</v>
      </c>
      <c r="F33" s="102">
        <v>12890</v>
      </c>
      <c r="G33" s="96">
        <f t="shared" si="5"/>
        <v>114.18711656441718</v>
      </c>
      <c r="H33" s="98">
        <f t="shared" si="1"/>
        <v>96.71702498547357</v>
      </c>
      <c r="I33" s="96">
        <f t="shared" si="2"/>
        <v>76.82403433476395</v>
      </c>
      <c r="J33" s="98">
        <f t="shared" si="3"/>
        <v>94.71932870370371</v>
      </c>
      <c r="K33" s="96">
        <f t="shared" si="4"/>
        <v>98.84211333486695</v>
      </c>
    </row>
    <row r="34" spans="1:11" ht="15.75">
      <c r="A34" s="95">
        <v>1985</v>
      </c>
      <c r="B34" s="78">
        <v>15140</v>
      </c>
      <c r="C34" s="93">
        <v>20644</v>
      </c>
      <c r="D34" s="78">
        <v>550</v>
      </c>
      <c r="E34" s="102">
        <v>6507</v>
      </c>
      <c r="F34" s="102">
        <v>13587</v>
      </c>
      <c r="G34" s="96">
        <f t="shared" si="5"/>
        <v>116.10429447852762</v>
      </c>
      <c r="H34" s="98">
        <f t="shared" si="1"/>
        <v>99.96126283168701</v>
      </c>
      <c r="I34" s="96">
        <f t="shared" si="2"/>
        <v>78.6838340486409</v>
      </c>
      <c r="J34" s="98">
        <f t="shared" si="3"/>
        <v>94.140625</v>
      </c>
      <c r="K34" s="96">
        <f t="shared" si="4"/>
        <v>104.18679549114331</v>
      </c>
    </row>
    <row r="35" spans="1:11" ht="15.75">
      <c r="A35" s="95">
        <v>1986</v>
      </c>
      <c r="B35" s="78">
        <v>15460</v>
      </c>
      <c r="C35" s="93">
        <v>19819</v>
      </c>
      <c r="D35" s="78">
        <v>537</v>
      </c>
      <c r="E35" s="102">
        <v>6182</v>
      </c>
      <c r="F35" s="102">
        <v>13100</v>
      </c>
      <c r="G35" s="96">
        <f t="shared" si="5"/>
        <v>118.55828220858895</v>
      </c>
      <c r="H35" s="98">
        <f t="shared" si="1"/>
        <v>95.96649234940926</v>
      </c>
      <c r="I35" s="96">
        <f t="shared" si="2"/>
        <v>76.82403433476395</v>
      </c>
      <c r="J35" s="98">
        <f t="shared" si="3"/>
        <v>89.4386574074074</v>
      </c>
      <c r="K35" s="96">
        <f t="shared" si="4"/>
        <v>100.452419292999</v>
      </c>
    </row>
    <row r="36" spans="1:11" ht="15.75">
      <c r="A36" s="95">
        <v>1987</v>
      </c>
      <c r="B36" s="78">
        <v>15750</v>
      </c>
      <c r="C36" s="93">
        <v>18657</v>
      </c>
      <c r="D36" s="78">
        <v>517</v>
      </c>
      <c r="E36" s="102">
        <v>5568</v>
      </c>
      <c r="F36" s="102">
        <v>12572</v>
      </c>
      <c r="G36" s="96">
        <f t="shared" si="5"/>
        <v>120.78220858895705</v>
      </c>
      <c r="H36" s="98">
        <f t="shared" si="1"/>
        <v>90.33991865194653</v>
      </c>
      <c r="I36" s="96">
        <f t="shared" si="2"/>
        <v>73.96280400572246</v>
      </c>
      <c r="J36" s="98">
        <f t="shared" si="3"/>
        <v>80.55555555555556</v>
      </c>
      <c r="K36" s="96">
        <f t="shared" si="4"/>
        <v>96.40365002683843</v>
      </c>
    </row>
    <row r="37" spans="1:11" ht="15.75">
      <c r="A37" s="95">
        <v>1988</v>
      </c>
      <c r="B37" s="78">
        <v>16570</v>
      </c>
      <c r="C37" s="93">
        <v>19097</v>
      </c>
      <c r="D37" s="78">
        <v>499</v>
      </c>
      <c r="E37" s="102">
        <v>5602</v>
      </c>
      <c r="F37" s="102">
        <v>12996</v>
      </c>
      <c r="G37" s="96">
        <f t="shared" si="5"/>
        <v>127.07055214723925</v>
      </c>
      <c r="H37" s="98">
        <f t="shared" si="1"/>
        <v>92.47046290916134</v>
      </c>
      <c r="I37" s="96">
        <f t="shared" si="2"/>
        <v>71.38769670958513</v>
      </c>
      <c r="J37" s="98">
        <f t="shared" si="3"/>
        <v>81.04745370370371</v>
      </c>
      <c r="K37" s="96">
        <f t="shared" si="4"/>
        <v>99.65493443754313</v>
      </c>
    </row>
    <row r="38" spans="1:11" ht="15.75">
      <c r="A38" s="95">
        <v>1989</v>
      </c>
      <c r="B38" s="78">
        <v>17290</v>
      </c>
      <c r="C38" s="93">
        <v>20605</v>
      </c>
      <c r="D38" s="78">
        <v>496</v>
      </c>
      <c r="E38" s="102">
        <v>5814</v>
      </c>
      <c r="F38" s="102">
        <v>14295</v>
      </c>
      <c r="G38" s="96">
        <f t="shared" si="5"/>
        <v>132.59202453987731</v>
      </c>
      <c r="H38" s="98">
        <f t="shared" si="1"/>
        <v>99.77241913616115</v>
      </c>
      <c r="I38" s="96">
        <f t="shared" si="2"/>
        <v>70.9585121602289</v>
      </c>
      <c r="J38" s="98">
        <f t="shared" si="3"/>
        <v>84.11458333333334</v>
      </c>
      <c r="K38" s="96">
        <f t="shared" si="4"/>
        <v>109.61582700713134</v>
      </c>
    </row>
    <row r="39" spans="1:11" ht="15.75">
      <c r="A39" s="95">
        <v>1990</v>
      </c>
      <c r="B39" s="78">
        <v>17880</v>
      </c>
      <c r="C39" s="100">
        <v>20171</v>
      </c>
      <c r="D39" s="1">
        <v>491</v>
      </c>
      <c r="E39" s="101">
        <v>5237</v>
      </c>
      <c r="F39" s="101">
        <v>14443</v>
      </c>
      <c r="G39" s="96">
        <f t="shared" si="5"/>
        <v>137.11656441717793</v>
      </c>
      <c r="H39" s="98">
        <f t="shared" si="1"/>
        <v>97.6709277551811</v>
      </c>
      <c r="I39" s="96">
        <f t="shared" si="2"/>
        <v>70.24320457796853</v>
      </c>
      <c r="J39" s="98">
        <f t="shared" si="3"/>
        <v>75.7667824074074</v>
      </c>
      <c r="K39" s="96">
        <f t="shared" si="4"/>
        <v>110.75070930143394</v>
      </c>
    </row>
    <row r="40" spans="1:11" ht="15.75">
      <c r="A40" s="95">
        <v>1991</v>
      </c>
      <c r="B40" s="78">
        <v>18300</v>
      </c>
      <c r="C40" s="93">
        <v>19004</v>
      </c>
      <c r="D40" s="78">
        <v>443</v>
      </c>
      <c r="E40" s="102">
        <v>4724</v>
      </c>
      <c r="F40" s="102">
        <v>13837</v>
      </c>
      <c r="G40" s="96">
        <f t="shared" si="5"/>
        <v>140.33742331288343</v>
      </c>
      <c r="H40" s="98">
        <f t="shared" si="1"/>
        <v>92.02014332752276</v>
      </c>
      <c r="I40" s="96">
        <f t="shared" si="2"/>
        <v>63.37625178826896</v>
      </c>
      <c r="J40" s="98">
        <f t="shared" si="3"/>
        <v>68.3449074074074</v>
      </c>
      <c r="K40" s="96">
        <f t="shared" si="4"/>
        <v>106.10382639368146</v>
      </c>
    </row>
    <row r="41" spans="1:11" ht="15.75">
      <c r="A41" s="95">
        <v>1992</v>
      </c>
      <c r="B41" s="78">
        <v>18840</v>
      </c>
      <c r="C41" s="93">
        <v>18008</v>
      </c>
      <c r="D41" s="78">
        <v>426</v>
      </c>
      <c r="E41" s="102">
        <v>4268</v>
      </c>
      <c r="F41" s="102">
        <v>13314</v>
      </c>
      <c r="G41" s="96">
        <f t="shared" si="5"/>
        <v>144.47852760736197</v>
      </c>
      <c r="H41" s="98">
        <f t="shared" si="1"/>
        <v>87.19736587255471</v>
      </c>
      <c r="I41" s="96">
        <f t="shared" si="2"/>
        <v>60.94420600858369</v>
      </c>
      <c r="J41" s="98">
        <f t="shared" si="3"/>
        <v>61.74768518518518</v>
      </c>
      <c r="K41" s="96">
        <f t="shared" si="4"/>
        <v>102.09339774557166</v>
      </c>
    </row>
    <row r="42" spans="1:11" ht="15.75">
      <c r="A42" s="95">
        <v>1993</v>
      </c>
      <c r="B42" s="78">
        <v>18740</v>
      </c>
      <c r="C42" s="93">
        <v>16685</v>
      </c>
      <c r="D42" s="78">
        <v>359</v>
      </c>
      <c r="E42" s="102">
        <v>3651</v>
      </c>
      <c r="F42" s="102">
        <v>12675</v>
      </c>
      <c r="G42" s="96">
        <f t="shared" si="5"/>
        <v>143.7116564417178</v>
      </c>
      <c r="H42" s="98">
        <f t="shared" si="1"/>
        <v>80.79120666279294</v>
      </c>
      <c r="I42" s="96">
        <f t="shared" si="2"/>
        <v>51.359084406294706</v>
      </c>
      <c r="J42" s="98">
        <f t="shared" si="3"/>
        <v>52.82118055555556</v>
      </c>
      <c r="K42" s="96">
        <f t="shared" si="4"/>
        <v>97.19346675868415</v>
      </c>
    </row>
    <row r="43" spans="1:11" ht="15.75">
      <c r="A43" s="95">
        <v>1994</v>
      </c>
      <c r="B43" s="78">
        <v>19000</v>
      </c>
      <c r="C43" s="93">
        <v>16768</v>
      </c>
      <c r="D43" s="78">
        <v>319</v>
      </c>
      <c r="E43" s="102">
        <v>4324</v>
      </c>
      <c r="F43" s="102">
        <v>12125</v>
      </c>
      <c r="G43" s="96">
        <f t="shared" si="5"/>
        <v>145.70552147239263</v>
      </c>
      <c r="H43" s="98">
        <f t="shared" si="1"/>
        <v>81.19310478404029</v>
      </c>
      <c r="I43" s="96">
        <f t="shared" si="2"/>
        <v>45.63662374821173</v>
      </c>
      <c r="J43" s="98">
        <f t="shared" si="3"/>
        <v>62.557870370370374</v>
      </c>
      <c r="K43" s="96">
        <f t="shared" si="4"/>
        <v>92.97599877310022</v>
      </c>
    </row>
    <row r="44" spans="1:11" ht="15.75">
      <c r="A44" s="95">
        <v>1995</v>
      </c>
      <c r="B44" s="78">
        <v>19100</v>
      </c>
      <c r="C44" s="93">
        <v>16534</v>
      </c>
      <c r="D44" s="78">
        <v>361</v>
      </c>
      <c r="E44" s="102">
        <v>4071</v>
      </c>
      <c r="F44" s="102">
        <v>12102</v>
      </c>
      <c r="G44" s="96">
        <f t="shared" si="5"/>
        <v>146.4723926380368</v>
      </c>
      <c r="H44" s="98">
        <f t="shared" si="1"/>
        <v>80.06004261088513</v>
      </c>
      <c r="I44" s="96">
        <f t="shared" si="2"/>
        <v>51.645207439198856</v>
      </c>
      <c r="J44" s="98">
        <f t="shared" si="3"/>
        <v>58.89756944444444</v>
      </c>
      <c r="K44" s="96">
        <f t="shared" si="4"/>
        <v>92.79963193006672</v>
      </c>
    </row>
    <row r="45" spans="1:11" ht="15.75">
      <c r="A45" s="95">
        <v>1996</v>
      </c>
      <c r="B45" s="78">
        <v>19660</v>
      </c>
      <c r="C45" s="93">
        <v>16073</v>
      </c>
      <c r="D45" s="78">
        <v>316</v>
      </c>
      <c r="E45" s="102">
        <v>3315</v>
      </c>
      <c r="F45" s="102">
        <v>12442</v>
      </c>
      <c r="G45" s="96">
        <f t="shared" si="5"/>
        <v>150.76687116564418</v>
      </c>
      <c r="H45" s="98">
        <f t="shared" si="1"/>
        <v>77.82781328684874</v>
      </c>
      <c r="I45" s="96">
        <f t="shared" si="2"/>
        <v>45.20743919885551</v>
      </c>
      <c r="J45" s="98">
        <f t="shared" si="3"/>
        <v>47.96006944444444</v>
      </c>
      <c r="K45" s="96">
        <f t="shared" si="4"/>
        <v>95.4067939575186</v>
      </c>
    </row>
    <row r="46" spans="1:11" ht="15.75">
      <c r="A46" s="95">
        <v>1997</v>
      </c>
      <c r="B46" s="78">
        <v>20230</v>
      </c>
      <c r="C46" s="94">
        <v>16646</v>
      </c>
      <c r="D46" s="78">
        <v>340</v>
      </c>
      <c r="E46" s="102">
        <v>3312</v>
      </c>
      <c r="F46" s="102">
        <v>12994</v>
      </c>
      <c r="G46" s="96">
        <f t="shared" si="5"/>
        <v>155.13803680981596</v>
      </c>
      <c r="H46" s="98">
        <f t="shared" si="1"/>
        <v>80.6023629672671</v>
      </c>
      <c r="I46" s="96">
        <f t="shared" si="2"/>
        <v>48.640915593705294</v>
      </c>
      <c r="J46" s="98">
        <f t="shared" si="3"/>
        <v>47.91666666666667</v>
      </c>
      <c r="K46" s="96">
        <f t="shared" si="4"/>
        <v>99.63959819032283</v>
      </c>
    </row>
    <row r="47" spans="1:11" ht="15.75">
      <c r="A47" s="103">
        <v>1998</v>
      </c>
      <c r="B47" s="78">
        <v>20730</v>
      </c>
      <c r="C47" s="94">
        <v>16519</v>
      </c>
      <c r="D47" s="104">
        <v>339</v>
      </c>
      <c r="E47" s="105">
        <v>3318</v>
      </c>
      <c r="F47" s="105">
        <v>12862</v>
      </c>
      <c r="G47" s="96">
        <f t="shared" si="5"/>
        <v>158.9723926380368</v>
      </c>
      <c r="H47" s="98">
        <f t="shared" si="1"/>
        <v>79.98741042029827</v>
      </c>
      <c r="I47" s="96">
        <f t="shared" si="2"/>
        <v>48.497854077253216</v>
      </c>
      <c r="J47" s="98">
        <f t="shared" si="3"/>
        <v>48.00347222222222</v>
      </c>
      <c r="K47" s="96">
        <f t="shared" si="4"/>
        <v>98.62740587378268</v>
      </c>
    </row>
    <row r="48" spans="1:11" ht="15.75">
      <c r="A48" s="103">
        <v>1999</v>
      </c>
      <c r="B48" s="104">
        <v>21310</v>
      </c>
      <c r="C48" s="94">
        <v>15416</v>
      </c>
      <c r="D48" s="104">
        <v>285</v>
      </c>
      <c r="E48" s="105">
        <v>3209</v>
      </c>
      <c r="F48" s="105">
        <v>11922</v>
      </c>
      <c r="G48" s="96">
        <f t="shared" si="5"/>
        <v>163.420245398773</v>
      </c>
      <c r="H48" s="98">
        <f t="shared" si="1"/>
        <v>74.64652333914391</v>
      </c>
      <c r="I48" s="96">
        <f t="shared" si="2"/>
        <v>40.772532188841204</v>
      </c>
      <c r="J48" s="98">
        <f t="shared" si="3"/>
        <v>46.426504629629626</v>
      </c>
      <c r="K48" s="96">
        <f t="shared" si="4"/>
        <v>91.41936968023924</v>
      </c>
    </row>
    <row r="49" spans="1:11" ht="15.75">
      <c r="A49" s="103">
        <v>2000</v>
      </c>
      <c r="B49" s="104">
        <v>21880</v>
      </c>
      <c r="C49" s="94">
        <v>15126</v>
      </c>
      <c r="D49" s="104">
        <v>297</v>
      </c>
      <c r="E49" s="105">
        <v>3006</v>
      </c>
      <c r="F49" s="105">
        <v>11823</v>
      </c>
      <c r="G49" s="96">
        <f t="shared" si="5"/>
        <v>167.7914110429448</v>
      </c>
      <c r="H49" s="98">
        <f t="shared" si="1"/>
        <v>73.24230098779779</v>
      </c>
      <c r="I49" s="96">
        <f t="shared" si="2"/>
        <v>42.48927038626609</v>
      </c>
      <c r="J49" s="98">
        <f t="shared" si="3"/>
        <v>43.48958333333333</v>
      </c>
      <c r="K49" s="96">
        <f t="shared" si="4"/>
        <v>90.66022544283415</v>
      </c>
    </row>
    <row r="50" spans="1:11" ht="15.75">
      <c r="A50" s="103">
        <v>2001</v>
      </c>
      <c r="B50" s="104">
        <v>22620</v>
      </c>
      <c r="C50" s="94">
        <v>14726</v>
      </c>
      <c r="D50" s="104">
        <v>309</v>
      </c>
      <c r="E50" s="105">
        <v>2840</v>
      </c>
      <c r="F50" s="105">
        <v>11577</v>
      </c>
      <c r="G50" s="96">
        <f t="shared" si="5"/>
        <v>173.46625766871168</v>
      </c>
      <c r="H50" s="98">
        <f t="shared" si="1"/>
        <v>71.30544257214798</v>
      </c>
      <c r="I50" s="96">
        <f t="shared" si="2"/>
        <v>44.20600858369099</v>
      </c>
      <c r="J50" s="98">
        <f t="shared" si="3"/>
        <v>41.08796296296296</v>
      </c>
      <c r="K50" s="96">
        <f t="shared" si="4"/>
        <v>88.7738670347366</v>
      </c>
    </row>
    <row r="51" spans="1:11" ht="15.75">
      <c r="A51" s="103">
        <v>2002</v>
      </c>
      <c r="B51" s="104">
        <v>23300</v>
      </c>
      <c r="C51" s="94">
        <v>14340</v>
      </c>
      <c r="D51" s="104">
        <v>274</v>
      </c>
      <c r="E51" s="105">
        <v>2676</v>
      </c>
      <c r="F51" s="105">
        <v>11390</v>
      </c>
      <c r="G51" s="96">
        <f t="shared" si="5"/>
        <v>178.68098159509202</v>
      </c>
      <c r="H51" s="98">
        <f t="shared" si="1"/>
        <v>69.43637420104591</v>
      </c>
      <c r="I51" s="96">
        <f t="shared" si="2"/>
        <v>39.19885550786839</v>
      </c>
      <c r="J51" s="98">
        <f t="shared" si="3"/>
        <v>38.71527777777778</v>
      </c>
      <c r="K51" s="96">
        <f t="shared" si="4"/>
        <v>87.33992791963806</v>
      </c>
    </row>
    <row r="52" spans="1:11" ht="16.5" customHeight="1">
      <c r="A52" s="103">
        <v>2003</v>
      </c>
      <c r="B52" s="79">
        <v>23830</v>
      </c>
      <c r="C52" s="106">
        <v>13910</v>
      </c>
      <c r="D52" s="78">
        <v>297</v>
      </c>
      <c r="E52" s="102">
        <v>2496</v>
      </c>
      <c r="F52" s="102">
        <v>11117</v>
      </c>
      <c r="G52" s="96">
        <f t="shared" si="5"/>
        <v>182.74539877300612</v>
      </c>
      <c r="H52" s="98">
        <f t="shared" si="1"/>
        <v>67.35425140422235</v>
      </c>
      <c r="I52" s="96">
        <f t="shared" si="2"/>
        <v>42.48927038626609</v>
      </c>
      <c r="J52" s="98">
        <f t="shared" si="3"/>
        <v>36.11111111111111</v>
      </c>
      <c r="K52" s="96">
        <f t="shared" si="4"/>
        <v>85.24653017406641</v>
      </c>
    </row>
    <row r="53" spans="1:11" ht="15.75">
      <c r="A53" s="103">
        <v>2004</v>
      </c>
      <c r="B53" s="78">
        <v>24480</v>
      </c>
      <c r="C53" s="106">
        <v>13886</v>
      </c>
      <c r="D53" s="78">
        <v>281</v>
      </c>
      <c r="E53" s="102">
        <v>2322</v>
      </c>
      <c r="F53" s="102">
        <v>11283</v>
      </c>
      <c r="G53" s="96">
        <f t="shared" si="5"/>
        <v>187.73006134969324</v>
      </c>
      <c r="H53" s="98">
        <f t="shared" si="1"/>
        <v>67.23803989928336</v>
      </c>
      <c r="I53" s="96">
        <f t="shared" si="2"/>
        <v>40.2002861230329</v>
      </c>
      <c r="J53" s="98">
        <f t="shared" si="3"/>
        <v>33.59375</v>
      </c>
      <c r="K53" s="96">
        <f t="shared" si="4"/>
        <v>86.51943869335173</v>
      </c>
    </row>
    <row r="54" spans="1:11" ht="15.75">
      <c r="A54" s="103">
        <v>2005</v>
      </c>
      <c r="B54" s="78">
        <v>25310</v>
      </c>
      <c r="C54" s="106">
        <v>13397</v>
      </c>
      <c r="D54" s="78">
        <v>264</v>
      </c>
      <c r="E54" s="102">
        <v>2245</v>
      </c>
      <c r="F54" s="102">
        <v>10888</v>
      </c>
      <c r="G54" s="96">
        <f t="shared" si="5"/>
        <v>194.09509202453987</v>
      </c>
      <c r="H54" s="98">
        <f t="shared" si="1"/>
        <v>64.87023048615146</v>
      </c>
      <c r="I54" s="96">
        <f t="shared" si="2"/>
        <v>37.76824034334764</v>
      </c>
      <c r="J54" s="98">
        <f t="shared" si="3"/>
        <v>32.479745370370374</v>
      </c>
      <c r="K54" s="96">
        <f t="shared" si="4"/>
        <v>83.49052986734145</v>
      </c>
    </row>
    <row r="55" spans="2:7" ht="7.5" customHeight="1">
      <c r="B55" s="106"/>
      <c r="C55" s="106"/>
      <c r="E55" s="102"/>
      <c r="F55" s="102"/>
      <c r="G55" s="102"/>
    </row>
    <row r="56" spans="1:7" ht="18.75">
      <c r="A56" s="78" t="s">
        <v>104</v>
      </c>
      <c r="B56" s="107">
        <v>1.415</v>
      </c>
      <c r="C56" s="93">
        <v>20477</v>
      </c>
      <c r="G56" s="102"/>
    </row>
    <row r="57" spans="1:7" ht="8.25" customHeight="1" thickBot="1">
      <c r="A57" s="85"/>
      <c r="B57" s="88"/>
      <c r="C57" s="88"/>
      <c r="G57" s="102"/>
    </row>
    <row r="58" spans="2:7" ht="8.25" customHeight="1">
      <c r="B58" s="106"/>
      <c r="C58" s="106"/>
      <c r="G58" s="102"/>
    </row>
    <row r="59" spans="1:7" ht="15.75">
      <c r="A59" s="78" t="s">
        <v>96</v>
      </c>
      <c r="B59" s="106"/>
      <c r="C59" s="106"/>
      <c r="G59" s="105"/>
    </row>
    <row r="60" spans="1:3" ht="15.75">
      <c r="A60" s="78" t="s">
        <v>97</v>
      </c>
      <c r="B60" s="108">
        <f>(B51-B50)/B50*100</f>
        <v>3.0061892130857646</v>
      </c>
      <c r="C60" s="108">
        <f>(C48-C47)/C47*100</f>
        <v>-6.677159634360433</v>
      </c>
    </row>
    <row r="61" spans="1:7" ht="19.5" thickBot="1">
      <c r="A61" s="85" t="s">
        <v>98</v>
      </c>
      <c r="B61" s="109" t="s">
        <v>105</v>
      </c>
      <c r="C61" s="110">
        <f>(C48-C56)/C56*100</f>
        <v>-24.715534502124335</v>
      </c>
      <c r="D61" s="5"/>
      <c r="E61" s="5"/>
      <c r="F61" s="5"/>
      <c r="G61" s="5"/>
    </row>
    <row r="62" spans="1:6" ht="15.75">
      <c r="A62" s="111"/>
      <c r="C62" s="104"/>
      <c r="E62" s="104"/>
      <c r="F62" s="104"/>
    </row>
    <row r="63" spans="1:6" ht="15.75">
      <c r="A63" s="111" t="s">
        <v>99</v>
      </c>
      <c r="C63" s="104"/>
      <c r="F63" s="104"/>
    </row>
    <row r="64" spans="1:3" ht="15.75">
      <c r="A64" s="111" t="s">
        <v>100</v>
      </c>
      <c r="C64" s="104"/>
    </row>
    <row r="65" spans="1:3" ht="15.75">
      <c r="A65" s="111" t="s">
        <v>101</v>
      </c>
      <c r="C65" s="104"/>
    </row>
    <row r="66" spans="1:3" ht="15.75">
      <c r="A66" s="111" t="s">
        <v>102</v>
      </c>
      <c r="C66" s="104"/>
    </row>
    <row r="67" spans="1:3" ht="15.75">
      <c r="A67" s="111" t="s">
        <v>103</v>
      </c>
      <c r="C67" s="104"/>
    </row>
    <row r="68" ht="15.75">
      <c r="C68" s="104"/>
    </row>
    <row r="69" ht="15.75">
      <c r="C69" s="104"/>
    </row>
    <row r="70" ht="15.75">
      <c r="C70" s="104"/>
    </row>
    <row r="71" ht="15.75">
      <c r="C71" s="104"/>
    </row>
    <row r="72" ht="15.75">
      <c r="C72" s="104"/>
    </row>
    <row r="73" ht="15.75">
      <c r="C73" s="104"/>
    </row>
    <row r="74" ht="15.75">
      <c r="C74" s="104"/>
    </row>
    <row r="75" ht="15.75">
      <c r="C75" s="104"/>
    </row>
    <row r="76" ht="15.75">
      <c r="C76" s="104"/>
    </row>
    <row r="77" ht="15.75">
      <c r="C77" s="104"/>
    </row>
    <row r="78" ht="15.75">
      <c r="C78" s="104"/>
    </row>
    <row r="79" ht="15.75">
      <c r="C79" s="104"/>
    </row>
    <row r="80" ht="15.75">
      <c r="C80" s="104"/>
    </row>
    <row r="81" ht="15.75">
      <c r="C81" s="104"/>
    </row>
    <row r="82" ht="15.75">
      <c r="C82" s="104"/>
    </row>
    <row r="83" ht="15.75">
      <c r="C83" s="104"/>
    </row>
    <row r="84" ht="15.75">
      <c r="C84" s="104"/>
    </row>
    <row r="85" ht="15.75">
      <c r="C85" s="104"/>
    </row>
    <row r="86" ht="15.75">
      <c r="C86" s="104"/>
    </row>
    <row r="87" ht="15.75">
      <c r="C87" s="104"/>
    </row>
    <row r="88" ht="15.75">
      <c r="C88" s="104"/>
    </row>
    <row r="89" ht="15.75">
      <c r="C89" s="104"/>
    </row>
    <row r="90" ht="15.75">
      <c r="C90" s="104"/>
    </row>
    <row r="91" ht="15.75">
      <c r="C91" s="104"/>
    </row>
    <row r="92" ht="15.75">
      <c r="C92" s="104"/>
    </row>
    <row r="93" ht="15.75">
      <c r="C93" s="104"/>
    </row>
    <row r="94" ht="15.75">
      <c r="C94" s="104"/>
    </row>
    <row r="95" ht="15.75">
      <c r="C95" s="104"/>
    </row>
    <row r="96" ht="15.75">
      <c r="C96" s="104"/>
    </row>
    <row r="97" ht="15.75">
      <c r="C97" s="104"/>
    </row>
    <row r="98" ht="15.75">
      <c r="C98" s="104"/>
    </row>
    <row r="99" ht="15.75">
      <c r="C99" s="104"/>
    </row>
    <row r="100" ht="15.75">
      <c r="C100" s="104"/>
    </row>
    <row r="101" ht="15.75">
      <c r="C101" s="104"/>
    </row>
    <row r="102" ht="15.75">
      <c r="C102" s="104"/>
    </row>
    <row r="103" ht="15.75">
      <c r="C103" s="104"/>
    </row>
    <row r="104" ht="15.75">
      <c r="C104" s="104"/>
    </row>
    <row r="105" ht="15.75">
      <c r="C105" s="104"/>
    </row>
    <row r="106" ht="15.75">
      <c r="C106" s="104"/>
    </row>
    <row r="107" ht="15.75">
      <c r="C107" s="104"/>
    </row>
    <row r="108" ht="15.75">
      <c r="C108" s="104"/>
    </row>
    <row r="109" ht="15.75">
      <c r="C109" s="104"/>
    </row>
    <row r="110" ht="15.75">
      <c r="C110" s="104"/>
    </row>
    <row r="111" ht="15.75">
      <c r="C111" s="104"/>
    </row>
    <row r="112" ht="15.75">
      <c r="C112" s="104"/>
    </row>
    <row r="113" ht="15.75">
      <c r="C113" s="104"/>
    </row>
    <row r="114" ht="15.75">
      <c r="C114" s="104"/>
    </row>
    <row r="115" ht="15.75">
      <c r="C115" s="104"/>
    </row>
    <row r="116" ht="15.75">
      <c r="C116" s="104"/>
    </row>
    <row r="117" ht="15.75">
      <c r="C117" s="104"/>
    </row>
    <row r="118" ht="15.75">
      <c r="C118" s="104"/>
    </row>
    <row r="119" ht="15.75">
      <c r="C119" s="104"/>
    </row>
    <row r="120" ht="15.75">
      <c r="C120" s="104"/>
    </row>
    <row r="121" ht="15.75">
      <c r="C121" s="104"/>
    </row>
    <row r="122" ht="15.75">
      <c r="C122" s="104"/>
    </row>
    <row r="123" ht="15.75">
      <c r="C123" s="104"/>
    </row>
    <row r="124" ht="15.75">
      <c r="C124" s="104"/>
    </row>
    <row r="125" ht="15.75">
      <c r="C125" s="104"/>
    </row>
    <row r="126" ht="15.75">
      <c r="C126" s="104"/>
    </row>
    <row r="127" ht="15.75">
      <c r="C127" s="104"/>
    </row>
    <row r="128" ht="15.75">
      <c r="C128" s="104"/>
    </row>
    <row r="129" ht="15.75">
      <c r="C129" s="104"/>
    </row>
    <row r="130" ht="15.75">
      <c r="C130" s="104"/>
    </row>
    <row r="131" ht="15.75">
      <c r="C131" s="104"/>
    </row>
    <row r="132" ht="15.75">
      <c r="C132" s="104"/>
    </row>
    <row r="133" ht="15.75">
      <c r="C133" s="104"/>
    </row>
    <row r="134" ht="15.75">
      <c r="C134" s="104"/>
    </row>
    <row r="135" ht="15.75">
      <c r="C135" s="104"/>
    </row>
    <row r="136" ht="15.75">
      <c r="C136" s="104"/>
    </row>
    <row r="137" ht="15.75">
      <c r="C137" s="104"/>
    </row>
    <row r="138" ht="15.75">
      <c r="C138" s="104"/>
    </row>
    <row r="139" ht="15.75">
      <c r="C139" s="104"/>
    </row>
    <row r="140" ht="15.75">
      <c r="C140" s="104"/>
    </row>
    <row r="141" ht="15.75">
      <c r="C141" s="104"/>
    </row>
    <row r="142" ht="15.75">
      <c r="C142" s="104"/>
    </row>
    <row r="143" ht="15.75">
      <c r="C143" s="104"/>
    </row>
    <row r="144" ht="15.75">
      <c r="C144" s="104"/>
    </row>
  </sheetData>
  <printOptions/>
  <pageMargins left="0.7480314960629921" right="0.7480314960629921" top="0.3937007874015748" bottom="0.3937007874015748" header="0.11811023622047245" footer="0.31496062992125984"/>
  <pageSetup fitToHeight="1" fitToWidth="1" horizontalDpi="600" verticalDpi="600" orientation="portrait" paperSize="9" scale="42" r:id="rId2"/>
  <headerFooter alignWithMargins="0">
    <oddFooter xml:space="preserve">&amp;C&amp;"Times New Roman,Regular"&amp;13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workbookViewId="0" topLeftCell="A1">
      <selection activeCell="A1" sqref="A1"/>
    </sheetView>
  </sheetViews>
  <sheetFormatPr defaultColWidth="9.140625" defaultRowHeight="12.75"/>
  <cols>
    <col min="1" max="1" width="12.57421875" style="2" customWidth="1"/>
    <col min="2" max="2" width="8.7109375" style="142" customWidth="1"/>
    <col min="3" max="3" width="9.140625" style="2" customWidth="1"/>
    <col min="4" max="4" width="9.57421875" style="2" customWidth="1"/>
    <col min="5" max="5" width="10.421875" style="2" customWidth="1"/>
    <col min="6" max="6" width="10.140625" style="2" customWidth="1"/>
    <col min="7" max="7" width="11.28125" style="2" customWidth="1"/>
    <col min="8" max="16384" width="9.140625" style="2" customWidth="1"/>
  </cols>
  <sheetData>
    <row r="1" spans="1:7" ht="18.75">
      <c r="A1" s="77" t="s">
        <v>106</v>
      </c>
      <c r="B1" s="80" t="s">
        <v>106</v>
      </c>
      <c r="G1" s="80" t="s">
        <v>2</v>
      </c>
    </row>
    <row r="2" spans="1:2" ht="15.75">
      <c r="A2" s="1"/>
      <c r="B2" s="112"/>
    </row>
    <row r="3" spans="1:7" ht="18.75">
      <c r="A3" s="77" t="s">
        <v>107</v>
      </c>
      <c r="B3" s="80"/>
      <c r="G3" s="80"/>
    </row>
    <row r="4" spans="1:7" ht="19.5" thickBot="1">
      <c r="A4" s="82" t="s">
        <v>108</v>
      </c>
      <c r="B4" s="113"/>
      <c r="C4" s="5"/>
      <c r="D4" s="5"/>
      <c r="E4" s="5"/>
      <c r="F4" s="5"/>
      <c r="G4" s="5"/>
    </row>
    <row r="5" spans="1:12" ht="15.75">
      <c r="A5" s="78"/>
      <c r="B5" s="79"/>
      <c r="C5" s="114"/>
      <c r="D5" s="114"/>
      <c r="E5" s="115" t="s">
        <v>2</v>
      </c>
      <c r="F5" s="114"/>
      <c r="G5" s="114"/>
      <c r="H5" s="116"/>
      <c r="I5" s="116"/>
      <c r="J5" s="117" t="s">
        <v>2</v>
      </c>
      <c r="K5" s="116"/>
      <c r="L5" s="116"/>
    </row>
    <row r="6" spans="1:12" ht="15.75">
      <c r="A6" s="78"/>
      <c r="B6" s="79"/>
      <c r="C6" s="78"/>
      <c r="D6" s="1"/>
      <c r="E6" s="78"/>
      <c r="F6" s="89" t="s">
        <v>109</v>
      </c>
      <c r="G6" s="89" t="s">
        <v>94</v>
      </c>
      <c r="H6" s="118"/>
      <c r="I6" s="119"/>
      <c r="J6" s="118"/>
      <c r="K6" s="120" t="s">
        <v>109</v>
      </c>
      <c r="L6" s="120" t="s">
        <v>94</v>
      </c>
    </row>
    <row r="7" spans="1:12" ht="16.5" thickBot="1">
      <c r="A7" s="121" t="s">
        <v>110</v>
      </c>
      <c r="B7" s="122" t="s">
        <v>95</v>
      </c>
      <c r="C7" s="122" t="s">
        <v>4</v>
      </c>
      <c r="D7" s="122" t="s">
        <v>5</v>
      </c>
      <c r="E7" s="122" t="s">
        <v>6</v>
      </c>
      <c r="F7" s="123" t="s">
        <v>5</v>
      </c>
      <c r="G7" s="123" t="s">
        <v>111</v>
      </c>
      <c r="H7" s="124" t="s">
        <v>4</v>
      </c>
      <c r="I7" s="124" t="s">
        <v>5</v>
      </c>
      <c r="J7" s="124" t="s">
        <v>6</v>
      </c>
      <c r="K7" s="125" t="s">
        <v>5</v>
      </c>
      <c r="L7" s="125" t="s">
        <v>111</v>
      </c>
    </row>
    <row r="8" spans="1:7" ht="13.5" customHeight="1">
      <c r="A8" s="126"/>
      <c r="B8" s="127"/>
      <c r="C8" s="127"/>
      <c r="D8" s="127"/>
      <c r="E8" s="127"/>
      <c r="F8" s="84"/>
      <c r="G8" s="128" t="s">
        <v>112</v>
      </c>
    </row>
    <row r="9" spans="1:12" ht="15.75">
      <c r="A9" s="129">
        <v>1938</v>
      </c>
      <c r="B9" s="79">
        <v>1938</v>
      </c>
      <c r="C9" s="102">
        <v>655</v>
      </c>
      <c r="D9" s="102">
        <v>5309</v>
      </c>
      <c r="E9" s="102">
        <v>14451</v>
      </c>
      <c r="F9" s="96">
        <f>SUM(C9:D9)</f>
        <v>5964</v>
      </c>
      <c r="G9" s="96">
        <f>SUM(C9:E9)</f>
        <v>20415</v>
      </c>
      <c r="H9" s="130"/>
      <c r="I9" s="131" t="s">
        <v>58</v>
      </c>
      <c r="J9" s="131" t="s">
        <v>58</v>
      </c>
      <c r="K9" s="131" t="s">
        <v>58</v>
      </c>
      <c r="L9" s="130"/>
    </row>
    <row r="10" spans="1:12" ht="4.5" customHeight="1">
      <c r="A10" s="129"/>
      <c r="B10" s="79"/>
      <c r="C10" s="102"/>
      <c r="D10" s="102"/>
      <c r="E10" s="102"/>
      <c r="F10" s="96"/>
      <c r="G10" s="102"/>
      <c r="H10" s="130"/>
      <c r="I10" s="131"/>
      <c r="J10" s="131"/>
      <c r="K10" s="131"/>
      <c r="L10" s="130"/>
    </row>
    <row r="11" spans="1:12" ht="15.75">
      <c r="A11" s="129" t="s">
        <v>113</v>
      </c>
      <c r="B11" s="79">
        <v>1947</v>
      </c>
      <c r="C11" s="102">
        <v>554</v>
      </c>
      <c r="D11" s="99" t="s">
        <v>58</v>
      </c>
      <c r="E11" s="99" t="s">
        <v>58</v>
      </c>
      <c r="F11" s="132" t="s">
        <v>58</v>
      </c>
      <c r="G11" s="102">
        <v>14655</v>
      </c>
      <c r="H11" s="133">
        <f aca="true" t="shared" si="0" ref="H11:H42">(C11+C12+C13+C14+C15)/5</f>
        <v>539.2</v>
      </c>
      <c r="I11" s="131" t="s">
        <v>58</v>
      </c>
      <c r="J11" s="131" t="s">
        <v>58</v>
      </c>
      <c r="K11" s="131" t="s">
        <v>58</v>
      </c>
      <c r="L11" s="133">
        <f aca="true" t="shared" si="1" ref="L11:L42">(G11+G12+G13+G14+G15)/5</f>
        <v>15149.4</v>
      </c>
    </row>
    <row r="12" spans="1:12" ht="15.75">
      <c r="A12" s="129" t="s">
        <v>114</v>
      </c>
      <c r="B12" s="79">
        <v>1948</v>
      </c>
      <c r="C12" s="102">
        <v>534</v>
      </c>
      <c r="D12" s="99" t="s">
        <v>58</v>
      </c>
      <c r="E12" s="99" t="s">
        <v>58</v>
      </c>
      <c r="F12" s="132" t="s">
        <v>58</v>
      </c>
      <c r="G12" s="102">
        <v>13635</v>
      </c>
      <c r="H12" s="133">
        <f t="shared" si="0"/>
        <v>525.4</v>
      </c>
      <c r="I12" s="131" t="s">
        <v>58</v>
      </c>
      <c r="J12" s="131" t="s">
        <v>58</v>
      </c>
      <c r="K12" s="131" t="s">
        <v>58</v>
      </c>
      <c r="L12" s="133">
        <f t="shared" si="1"/>
        <v>15527.8</v>
      </c>
    </row>
    <row r="13" spans="1:12" ht="15.75">
      <c r="A13" s="129" t="s">
        <v>115</v>
      </c>
      <c r="B13" s="79">
        <v>1949</v>
      </c>
      <c r="C13" s="102">
        <v>535</v>
      </c>
      <c r="D13" s="99" t="s">
        <v>58</v>
      </c>
      <c r="E13" s="99" t="s">
        <v>58</v>
      </c>
      <c r="F13" s="132" t="s">
        <v>58</v>
      </c>
      <c r="G13" s="102">
        <v>14706</v>
      </c>
      <c r="H13" s="133">
        <f t="shared" si="0"/>
        <v>534.4</v>
      </c>
      <c r="I13" s="131" t="s">
        <v>58</v>
      </c>
      <c r="J13" s="131" t="s">
        <v>58</v>
      </c>
      <c r="K13" s="131" t="s">
        <v>58</v>
      </c>
      <c r="L13" s="133">
        <f t="shared" si="1"/>
        <v>16469.4</v>
      </c>
    </row>
    <row r="14" spans="1:12" s="16" customFormat="1" ht="15.75">
      <c r="A14" s="134" t="s">
        <v>116</v>
      </c>
      <c r="B14" s="112">
        <v>1950</v>
      </c>
      <c r="C14" s="101">
        <v>529</v>
      </c>
      <c r="D14" s="101">
        <v>4553</v>
      </c>
      <c r="E14" s="101">
        <v>10774</v>
      </c>
      <c r="F14" s="135">
        <f aca="true" t="shared" si="2" ref="F14:F45">SUM(C14:D14)</f>
        <v>5082</v>
      </c>
      <c r="G14" s="135">
        <f aca="true" t="shared" si="3" ref="G14:G45">SUM(C14:E14)</f>
        <v>15856</v>
      </c>
      <c r="H14" s="133">
        <f t="shared" si="0"/>
        <v>536.4</v>
      </c>
      <c r="I14" s="133">
        <f aca="true" t="shared" si="4" ref="I14:I45">(D14+D15+D16+D17+D18)/5</f>
        <v>4713.4</v>
      </c>
      <c r="J14" s="133">
        <f aca="true" t="shared" si="5" ref="J14:J45">(E14+E15+E16+E17+E18)/5</f>
        <v>12058.6</v>
      </c>
      <c r="K14" s="133">
        <f aca="true" t="shared" si="6" ref="K14:K45">(F14+F15+F16+F17+F18)/5</f>
        <v>5249.8</v>
      </c>
      <c r="L14" s="133">
        <f t="shared" si="1"/>
        <v>17308.4</v>
      </c>
    </row>
    <row r="15" spans="1:12" ht="15.75">
      <c r="A15" s="134" t="s">
        <v>117</v>
      </c>
      <c r="B15" s="79">
        <v>1951</v>
      </c>
      <c r="C15" s="102">
        <v>544</v>
      </c>
      <c r="D15" s="102">
        <v>4545</v>
      </c>
      <c r="E15" s="102">
        <v>11806</v>
      </c>
      <c r="F15" s="96">
        <f t="shared" si="2"/>
        <v>5089</v>
      </c>
      <c r="G15" s="96">
        <f t="shared" si="3"/>
        <v>16895</v>
      </c>
      <c r="H15" s="133">
        <f t="shared" si="0"/>
        <v>552.6</v>
      </c>
      <c r="I15" s="133">
        <f t="shared" si="4"/>
        <v>4822</v>
      </c>
      <c r="J15" s="133">
        <f t="shared" si="5"/>
        <v>12942.4</v>
      </c>
      <c r="K15" s="133">
        <f t="shared" si="6"/>
        <v>5374.6</v>
      </c>
      <c r="L15" s="133">
        <f t="shared" si="1"/>
        <v>18317</v>
      </c>
    </row>
    <row r="16" spans="1:12" ht="15.75">
      <c r="A16" s="134" t="s">
        <v>118</v>
      </c>
      <c r="B16" s="79">
        <v>1952</v>
      </c>
      <c r="C16" s="102">
        <v>485</v>
      </c>
      <c r="D16" s="102">
        <v>4424</v>
      </c>
      <c r="E16" s="102">
        <v>11638</v>
      </c>
      <c r="F16" s="96">
        <f t="shared" si="2"/>
        <v>4909</v>
      </c>
      <c r="G16" s="96">
        <f t="shared" si="3"/>
        <v>16547</v>
      </c>
      <c r="H16" s="133">
        <f t="shared" si="0"/>
        <v>551.8</v>
      </c>
      <c r="I16" s="133">
        <f t="shared" si="4"/>
        <v>4922.8</v>
      </c>
      <c r="J16" s="133">
        <f t="shared" si="5"/>
        <v>13755.2</v>
      </c>
      <c r="K16" s="133">
        <f t="shared" si="6"/>
        <v>5474.6</v>
      </c>
      <c r="L16" s="133">
        <f t="shared" si="1"/>
        <v>19229.8</v>
      </c>
    </row>
    <row r="17" spans="1:12" ht="15.75">
      <c r="A17" s="134" t="s">
        <v>119</v>
      </c>
      <c r="B17" s="79">
        <v>1953</v>
      </c>
      <c r="C17" s="102">
        <v>579</v>
      </c>
      <c r="D17" s="102">
        <v>5170</v>
      </c>
      <c r="E17" s="102">
        <v>12594</v>
      </c>
      <c r="F17" s="96">
        <f t="shared" si="2"/>
        <v>5749</v>
      </c>
      <c r="G17" s="96">
        <f t="shared" si="3"/>
        <v>18343</v>
      </c>
      <c r="H17" s="133">
        <f t="shared" si="0"/>
        <v>564.8</v>
      </c>
      <c r="I17" s="133">
        <f t="shared" si="4"/>
        <v>5039.2</v>
      </c>
      <c r="J17" s="133">
        <f t="shared" si="5"/>
        <v>14599.8</v>
      </c>
      <c r="K17" s="133">
        <f t="shared" si="6"/>
        <v>5604</v>
      </c>
      <c r="L17" s="133">
        <f t="shared" si="1"/>
        <v>20203.8</v>
      </c>
    </row>
    <row r="18" spans="1:12" ht="15.75">
      <c r="A18" s="134" t="s">
        <v>120</v>
      </c>
      <c r="B18" s="79">
        <v>1954</v>
      </c>
      <c r="C18" s="102">
        <v>545</v>
      </c>
      <c r="D18" s="102">
        <v>4875</v>
      </c>
      <c r="E18" s="102">
        <v>13481</v>
      </c>
      <c r="F18" s="96">
        <f t="shared" si="2"/>
        <v>5420</v>
      </c>
      <c r="G18" s="96">
        <f t="shared" si="3"/>
        <v>18901</v>
      </c>
      <c r="H18" s="133">
        <f t="shared" si="0"/>
        <v>570</v>
      </c>
      <c r="I18" s="133">
        <f t="shared" si="4"/>
        <v>5065.6</v>
      </c>
      <c r="J18" s="133">
        <f t="shared" si="5"/>
        <v>15465.6</v>
      </c>
      <c r="K18" s="133">
        <f t="shared" si="6"/>
        <v>5635.6</v>
      </c>
      <c r="L18" s="133">
        <f t="shared" si="1"/>
        <v>21101.2</v>
      </c>
    </row>
    <row r="19" spans="1:12" ht="15.75">
      <c r="A19" s="129" t="s">
        <v>121</v>
      </c>
      <c r="B19" s="79">
        <v>1955</v>
      </c>
      <c r="C19" s="102">
        <v>610</v>
      </c>
      <c r="D19" s="102">
        <v>5096</v>
      </c>
      <c r="E19" s="102">
        <v>15193</v>
      </c>
      <c r="F19" s="96">
        <f t="shared" si="2"/>
        <v>5706</v>
      </c>
      <c r="G19" s="96">
        <f t="shared" si="3"/>
        <v>20899</v>
      </c>
      <c r="H19" s="133">
        <f t="shared" si="0"/>
        <v>581.8</v>
      </c>
      <c r="I19" s="133">
        <f t="shared" si="4"/>
        <v>5357.8</v>
      </c>
      <c r="J19" s="133">
        <f t="shared" si="5"/>
        <v>16383.6</v>
      </c>
      <c r="K19" s="133">
        <f t="shared" si="6"/>
        <v>5939.6</v>
      </c>
      <c r="L19" s="133">
        <f t="shared" si="1"/>
        <v>22323.2</v>
      </c>
    </row>
    <row r="20" spans="1:12" ht="15.75">
      <c r="A20" s="129" t="s">
        <v>122</v>
      </c>
      <c r="B20" s="79">
        <v>1956</v>
      </c>
      <c r="C20" s="102">
        <v>540</v>
      </c>
      <c r="D20" s="102">
        <v>5049</v>
      </c>
      <c r="E20" s="102">
        <v>15870</v>
      </c>
      <c r="F20" s="96">
        <f t="shared" si="2"/>
        <v>5589</v>
      </c>
      <c r="G20" s="96">
        <f t="shared" si="3"/>
        <v>21459</v>
      </c>
      <c r="H20" s="133">
        <f t="shared" si="0"/>
        <v>589.4</v>
      </c>
      <c r="I20" s="133">
        <f t="shared" si="4"/>
        <v>5665</v>
      </c>
      <c r="J20" s="133">
        <f t="shared" si="5"/>
        <v>17152</v>
      </c>
      <c r="K20" s="133">
        <f t="shared" si="6"/>
        <v>6254.4</v>
      </c>
      <c r="L20" s="133">
        <f t="shared" si="1"/>
        <v>23406.4</v>
      </c>
    </row>
    <row r="21" spans="1:12" ht="15.75">
      <c r="A21" s="129" t="s">
        <v>123</v>
      </c>
      <c r="B21" s="79">
        <v>1957</v>
      </c>
      <c r="C21" s="102">
        <v>550</v>
      </c>
      <c r="D21" s="102">
        <v>5006</v>
      </c>
      <c r="E21" s="102">
        <v>15861</v>
      </c>
      <c r="F21" s="96">
        <f t="shared" si="2"/>
        <v>5556</v>
      </c>
      <c r="G21" s="96">
        <f t="shared" si="3"/>
        <v>21417</v>
      </c>
      <c r="H21" s="133">
        <f t="shared" si="0"/>
        <v>615.6</v>
      </c>
      <c r="I21" s="133">
        <f t="shared" si="4"/>
        <v>6100.8</v>
      </c>
      <c r="J21" s="133">
        <f t="shared" si="5"/>
        <v>17870.6</v>
      </c>
      <c r="K21" s="133">
        <f t="shared" si="6"/>
        <v>6716.4</v>
      </c>
      <c r="L21" s="133">
        <f t="shared" si="1"/>
        <v>24587</v>
      </c>
    </row>
    <row r="22" spans="1:12" ht="15.75">
      <c r="A22" s="129" t="s">
        <v>124</v>
      </c>
      <c r="B22" s="79">
        <v>1958</v>
      </c>
      <c r="C22" s="102">
        <v>605</v>
      </c>
      <c r="D22" s="102">
        <v>5302</v>
      </c>
      <c r="E22" s="102">
        <v>16923</v>
      </c>
      <c r="F22" s="96">
        <f t="shared" si="2"/>
        <v>5907</v>
      </c>
      <c r="G22" s="96">
        <f t="shared" si="3"/>
        <v>22830</v>
      </c>
      <c r="H22" s="133">
        <f t="shared" si="0"/>
        <v>638.4</v>
      </c>
      <c r="I22" s="133">
        <f t="shared" si="4"/>
        <v>6510</v>
      </c>
      <c r="J22" s="133">
        <f t="shared" si="5"/>
        <v>18495.8</v>
      </c>
      <c r="K22" s="133">
        <f t="shared" si="6"/>
        <v>7148.4</v>
      </c>
      <c r="L22" s="133">
        <f t="shared" si="1"/>
        <v>25644.2</v>
      </c>
    </row>
    <row r="23" spans="1:12" ht="15.75">
      <c r="A23" s="129" t="s">
        <v>125</v>
      </c>
      <c r="B23" s="79">
        <v>1959</v>
      </c>
      <c r="C23" s="102">
        <v>604</v>
      </c>
      <c r="D23" s="102">
        <v>6336</v>
      </c>
      <c r="E23" s="102">
        <v>18071</v>
      </c>
      <c r="F23" s="96">
        <f t="shared" si="2"/>
        <v>6940</v>
      </c>
      <c r="G23" s="96">
        <f t="shared" si="3"/>
        <v>25011</v>
      </c>
      <c r="H23" s="133">
        <f t="shared" si="0"/>
        <v>659.8</v>
      </c>
      <c r="I23" s="133">
        <f t="shared" si="4"/>
        <v>6895</v>
      </c>
      <c r="J23" s="133">
        <f t="shared" si="5"/>
        <v>19069</v>
      </c>
      <c r="K23" s="133">
        <f t="shared" si="6"/>
        <v>7554.8</v>
      </c>
      <c r="L23" s="133">
        <f t="shared" si="1"/>
        <v>26623.8</v>
      </c>
    </row>
    <row r="24" spans="1:12" s="16" customFormat="1" ht="15.75">
      <c r="A24" s="134" t="s">
        <v>126</v>
      </c>
      <c r="B24" s="112">
        <v>1960</v>
      </c>
      <c r="C24" s="101">
        <v>648</v>
      </c>
      <c r="D24" s="101">
        <v>6632</v>
      </c>
      <c r="E24" s="101">
        <v>19035</v>
      </c>
      <c r="F24" s="135">
        <f t="shared" si="2"/>
        <v>7280</v>
      </c>
      <c r="G24" s="135">
        <f t="shared" si="3"/>
        <v>26315</v>
      </c>
      <c r="H24" s="133">
        <f t="shared" si="0"/>
        <v>689.8</v>
      </c>
      <c r="I24" s="133">
        <f t="shared" si="4"/>
        <v>7255</v>
      </c>
      <c r="J24" s="133">
        <f t="shared" si="5"/>
        <v>19782.2</v>
      </c>
      <c r="K24" s="133">
        <f t="shared" si="6"/>
        <v>7944.8</v>
      </c>
      <c r="L24" s="133">
        <f t="shared" si="1"/>
        <v>27727</v>
      </c>
    </row>
    <row r="25" spans="1:12" ht="15.75">
      <c r="A25" s="134" t="s">
        <v>127</v>
      </c>
      <c r="B25" s="79">
        <v>1961</v>
      </c>
      <c r="C25" s="102">
        <v>671</v>
      </c>
      <c r="D25" s="102">
        <v>7228</v>
      </c>
      <c r="E25" s="102">
        <v>19463</v>
      </c>
      <c r="F25" s="96">
        <f t="shared" si="2"/>
        <v>7899</v>
      </c>
      <c r="G25" s="96">
        <f t="shared" si="3"/>
        <v>27362</v>
      </c>
      <c r="H25" s="133">
        <f t="shared" si="0"/>
        <v>708.8</v>
      </c>
      <c r="I25" s="133">
        <f t="shared" si="4"/>
        <v>7677.4</v>
      </c>
      <c r="J25" s="133">
        <f t="shared" si="5"/>
        <v>20443.2</v>
      </c>
      <c r="K25" s="133">
        <f t="shared" si="6"/>
        <v>8386.2</v>
      </c>
      <c r="L25" s="133">
        <f t="shared" si="1"/>
        <v>28829.4</v>
      </c>
    </row>
    <row r="26" spans="1:12" ht="15.75">
      <c r="A26" s="134" t="s">
        <v>128</v>
      </c>
      <c r="B26" s="79">
        <v>1962</v>
      </c>
      <c r="C26" s="102">
        <v>664</v>
      </c>
      <c r="D26" s="102">
        <v>7052</v>
      </c>
      <c r="E26" s="102">
        <v>18987</v>
      </c>
      <c r="F26" s="96">
        <f t="shared" si="2"/>
        <v>7716</v>
      </c>
      <c r="G26" s="96">
        <f t="shared" si="3"/>
        <v>26703</v>
      </c>
      <c r="H26" s="133">
        <f t="shared" si="0"/>
        <v>732.6</v>
      </c>
      <c r="I26" s="133">
        <f t="shared" si="4"/>
        <v>8082.4</v>
      </c>
      <c r="J26" s="133">
        <f t="shared" si="5"/>
        <v>20998</v>
      </c>
      <c r="K26" s="133">
        <f t="shared" si="6"/>
        <v>8815</v>
      </c>
      <c r="L26" s="133">
        <f t="shared" si="1"/>
        <v>29813</v>
      </c>
    </row>
    <row r="27" spans="1:12" ht="15.75">
      <c r="A27" s="134" t="s">
        <v>129</v>
      </c>
      <c r="B27" s="79">
        <v>1963</v>
      </c>
      <c r="C27" s="102">
        <v>712</v>
      </c>
      <c r="D27" s="102">
        <v>7227</v>
      </c>
      <c r="E27" s="102">
        <v>19789</v>
      </c>
      <c r="F27" s="96">
        <f t="shared" si="2"/>
        <v>7939</v>
      </c>
      <c r="G27" s="96">
        <f t="shared" si="3"/>
        <v>27728</v>
      </c>
      <c r="H27" s="133">
        <f t="shared" si="0"/>
        <v>755.4</v>
      </c>
      <c r="I27" s="133">
        <f t="shared" si="4"/>
        <v>8523.6</v>
      </c>
      <c r="J27" s="133">
        <f t="shared" si="5"/>
        <v>21545.4</v>
      </c>
      <c r="K27" s="133">
        <f t="shared" si="6"/>
        <v>9279</v>
      </c>
      <c r="L27" s="133">
        <f t="shared" si="1"/>
        <v>30824.4</v>
      </c>
    </row>
    <row r="28" spans="1:12" ht="15.75">
      <c r="A28" s="134" t="s">
        <v>130</v>
      </c>
      <c r="B28" s="79">
        <v>1964</v>
      </c>
      <c r="C28" s="102">
        <v>754</v>
      </c>
      <c r="D28" s="102">
        <v>8136</v>
      </c>
      <c r="E28" s="102">
        <v>21637</v>
      </c>
      <c r="F28" s="96">
        <f t="shared" si="2"/>
        <v>8890</v>
      </c>
      <c r="G28" s="96">
        <f t="shared" si="3"/>
        <v>30527</v>
      </c>
      <c r="H28" s="133">
        <f t="shared" si="0"/>
        <v>766.8</v>
      </c>
      <c r="I28" s="133">
        <f t="shared" si="4"/>
        <v>8976.8</v>
      </c>
      <c r="J28" s="133">
        <f t="shared" si="5"/>
        <v>21665</v>
      </c>
      <c r="K28" s="133">
        <f t="shared" si="6"/>
        <v>9743.6</v>
      </c>
      <c r="L28" s="133">
        <f t="shared" si="1"/>
        <v>31408.6</v>
      </c>
    </row>
    <row r="29" spans="1:12" ht="15.75">
      <c r="A29" s="129" t="s">
        <v>131</v>
      </c>
      <c r="B29" s="79">
        <v>1965</v>
      </c>
      <c r="C29" s="102">
        <v>743</v>
      </c>
      <c r="D29" s="102">
        <v>8744</v>
      </c>
      <c r="E29" s="102">
        <v>22340</v>
      </c>
      <c r="F29" s="96">
        <f t="shared" si="2"/>
        <v>9487</v>
      </c>
      <c r="G29" s="96">
        <f t="shared" si="3"/>
        <v>31827</v>
      </c>
      <c r="H29" s="133">
        <f t="shared" si="0"/>
        <v>794.4</v>
      </c>
      <c r="I29" s="133">
        <f t="shared" si="4"/>
        <v>9315.8</v>
      </c>
      <c r="J29" s="133">
        <f t="shared" si="5"/>
        <v>21404.2</v>
      </c>
      <c r="K29" s="133">
        <f t="shared" si="6"/>
        <v>10110.2</v>
      </c>
      <c r="L29" s="133">
        <f t="shared" si="1"/>
        <v>31514.4</v>
      </c>
    </row>
    <row r="30" spans="1:12" ht="15.75">
      <c r="A30" s="129" t="s">
        <v>132</v>
      </c>
      <c r="B30" s="79">
        <v>1966</v>
      </c>
      <c r="C30" s="102">
        <v>790</v>
      </c>
      <c r="D30" s="102">
        <v>9253</v>
      </c>
      <c r="E30" s="102">
        <v>22237</v>
      </c>
      <c r="F30" s="96">
        <f t="shared" si="2"/>
        <v>10043</v>
      </c>
      <c r="G30" s="96">
        <f t="shared" si="3"/>
        <v>32280</v>
      </c>
      <c r="H30" s="133">
        <f t="shared" si="0"/>
        <v>808.8</v>
      </c>
      <c r="I30" s="133">
        <f t="shared" si="4"/>
        <v>9572.4</v>
      </c>
      <c r="J30" s="133">
        <f t="shared" si="5"/>
        <v>21015.8</v>
      </c>
      <c r="K30" s="133">
        <f t="shared" si="6"/>
        <v>10381.2</v>
      </c>
      <c r="L30" s="133">
        <f t="shared" si="1"/>
        <v>31397</v>
      </c>
    </row>
    <row r="31" spans="1:12" ht="15.75">
      <c r="A31" s="129" t="s">
        <v>133</v>
      </c>
      <c r="B31" s="79">
        <v>1967</v>
      </c>
      <c r="C31" s="102">
        <v>778</v>
      </c>
      <c r="D31" s="102">
        <v>9258</v>
      </c>
      <c r="E31" s="102">
        <v>21724</v>
      </c>
      <c r="F31" s="96">
        <f t="shared" si="2"/>
        <v>10036</v>
      </c>
      <c r="G31" s="96">
        <f t="shared" si="3"/>
        <v>31760</v>
      </c>
      <c r="H31" s="133">
        <f t="shared" si="0"/>
        <v>824</v>
      </c>
      <c r="I31" s="133">
        <f t="shared" si="4"/>
        <v>9711.2</v>
      </c>
      <c r="J31" s="133">
        <f t="shared" si="5"/>
        <v>20644.6</v>
      </c>
      <c r="K31" s="133">
        <f t="shared" si="6"/>
        <v>10535.2</v>
      </c>
      <c r="L31" s="133">
        <f t="shared" si="1"/>
        <v>31179.8</v>
      </c>
    </row>
    <row r="32" spans="1:12" ht="15.75">
      <c r="A32" s="129" t="s">
        <v>134</v>
      </c>
      <c r="B32" s="79">
        <v>1968</v>
      </c>
      <c r="C32" s="102">
        <v>769</v>
      </c>
      <c r="D32" s="102">
        <v>9493</v>
      </c>
      <c r="E32" s="102">
        <v>20387</v>
      </c>
      <c r="F32" s="96">
        <f t="shared" si="2"/>
        <v>10262</v>
      </c>
      <c r="G32" s="96">
        <f t="shared" si="3"/>
        <v>30649</v>
      </c>
      <c r="H32" s="133">
        <f t="shared" si="0"/>
        <v>839.4</v>
      </c>
      <c r="I32" s="133">
        <f t="shared" si="4"/>
        <v>9859.6</v>
      </c>
      <c r="J32" s="133">
        <f t="shared" si="5"/>
        <v>20481.2</v>
      </c>
      <c r="K32" s="133">
        <f t="shared" si="6"/>
        <v>10699</v>
      </c>
      <c r="L32" s="133">
        <f t="shared" si="1"/>
        <v>31180.2</v>
      </c>
    </row>
    <row r="33" spans="1:12" ht="15.75">
      <c r="A33" s="129" t="s">
        <v>135</v>
      </c>
      <c r="B33" s="79">
        <v>1969</v>
      </c>
      <c r="C33" s="102">
        <v>892</v>
      </c>
      <c r="D33" s="102">
        <v>9831</v>
      </c>
      <c r="E33" s="102">
        <v>20333</v>
      </c>
      <c r="F33" s="96">
        <f t="shared" si="2"/>
        <v>10723</v>
      </c>
      <c r="G33" s="96">
        <f t="shared" si="3"/>
        <v>31056</v>
      </c>
      <c r="H33" s="133">
        <f t="shared" si="0"/>
        <v>856.6</v>
      </c>
      <c r="I33" s="133">
        <f t="shared" si="4"/>
        <v>9979.8</v>
      </c>
      <c r="J33" s="133">
        <f t="shared" si="5"/>
        <v>20494.8</v>
      </c>
      <c r="K33" s="133">
        <f t="shared" si="6"/>
        <v>10836.4</v>
      </c>
      <c r="L33" s="133">
        <f t="shared" si="1"/>
        <v>31331.2</v>
      </c>
    </row>
    <row r="34" spans="1:12" s="16" customFormat="1" ht="15.75">
      <c r="A34" s="129" t="s">
        <v>136</v>
      </c>
      <c r="B34" s="112">
        <v>1970</v>
      </c>
      <c r="C34" s="101">
        <v>815</v>
      </c>
      <c r="D34" s="101">
        <v>10027</v>
      </c>
      <c r="E34" s="101">
        <v>20398</v>
      </c>
      <c r="F34" s="135">
        <f t="shared" si="2"/>
        <v>10842</v>
      </c>
      <c r="G34" s="135">
        <f t="shared" si="3"/>
        <v>31240</v>
      </c>
      <c r="H34" s="133">
        <f t="shared" si="0"/>
        <v>843.2</v>
      </c>
      <c r="I34" s="133">
        <f t="shared" si="4"/>
        <v>9918</v>
      </c>
      <c r="J34" s="133">
        <f t="shared" si="5"/>
        <v>20115.4</v>
      </c>
      <c r="K34" s="133">
        <f t="shared" si="6"/>
        <v>10761.2</v>
      </c>
      <c r="L34" s="133">
        <f t="shared" si="1"/>
        <v>30876.6</v>
      </c>
    </row>
    <row r="35" spans="1:12" ht="15.75">
      <c r="A35" s="129" t="s">
        <v>137</v>
      </c>
      <c r="B35" s="79">
        <v>1971</v>
      </c>
      <c r="C35" s="102">
        <v>866</v>
      </c>
      <c r="D35" s="102">
        <v>9947</v>
      </c>
      <c r="E35" s="102">
        <v>20381</v>
      </c>
      <c r="F35" s="96">
        <f t="shared" si="2"/>
        <v>10813</v>
      </c>
      <c r="G35" s="96">
        <f t="shared" si="3"/>
        <v>31194</v>
      </c>
      <c r="H35" s="133">
        <f t="shared" si="0"/>
        <v>834</v>
      </c>
      <c r="I35" s="133">
        <f t="shared" si="4"/>
        <v>9668.4</v>
      </c>
      <c r="J35" s="133">
        <f t="shared" si="5"/>
        <v>19850.4</v>
      </c>
      <c r="K35" s="133">
        <f t="shared" si="6"/>
        <v>10502.4</v>
      </c>
      <c r="L35" s="133">
        <f t="shared" si="1"/>
        <v>30352.8</v>
      </c>
    </row>
    <row r="36" spans="1:12" ht="15.75">
      <c r="A36" s="129" t="s">
        <v>138</v>
      </c>
      <c r="B36" s="79">
        <v>1972</v>
      </c>
      <c r="C36" s="102">
        <v>855</v>
      </c>
      <c r="D36" s="102">
        <v>10000</v>
      </c>
      <c r="E36" s="102">
        <v>20907</v>
      </c>
      <c r="F36" s="96">
        <f t="shared" si="2"/>
        <v>10855</v>
      </c>
      <c r="G36" s="96">
        <f t="shared" si="3"/>
        <v>31762</v>
      </c>
      <c r="H36" s="133">
        <f t="shared" si="0"/>
        <v>817.4</v>
      </c>
      <c r="I36" s="133">
        <f t="shared" si="4"/>
        <v>9423</v>
      </c>
      <c r="J36" s="133">
        <f t="shared" si="5"/>
        <v>19860.2</v>
      </c>
      <c r="K36" s="133">
        <f t="shared" si="6"/>
        <v>10240.4</v>
      </c>
      <c r="L36" s="133">
        <f t="shared" si="1"/>
        <v>30100.6</v>
      </c>
    </row>
    <row r="37" spans="1:12" ht="15.75">
      <c r="A37" s="129" t="s">
        <v>139</v>
      </c>
      <c r="B37" s="79">
        <v>1973</v>
      </c>
      <c r="C37" s="102">
        <v>855</v>
      </c>
      <c r="D37" s="102">
        <v>10094</v>
      </c>
      <c r="E37" s="102">
        <v>20455</v>
      </c>
      <c r="F37" s="96">
        <f t="shared" si="2"/>
        <v>10949</v>
      </c>
      <c r="G37" s="96">
        <f t="shared" si="3"/>
        <v>31404</v>
      </c>
      <c r="H37" s="133">
        <f t="shared" si="0"/>
        <v>808.6</v>
      </c>
      <c r="I37" s="133">
        <f t="shared" si="4"/>
        <v>9193</v>
      </c>
      <c r="J37" s="133">
        <f t="shared" si="5"/>
        <v>19703.2</v>
      </c>
      <c r="K37" s="133">
        <f t="shared" si="6"/>
        <v>10001.6</v>
      </c>
      <c r="L37" s="133">
        <f t="shared" si="1"/>
        <v>29704.8</v>
      </c>
    </row>
    <row r="38" spans="1:12" ht="15.75">
      <c r="A38" s="129" t="s">
        <v>140</v>
      </c>
      <c r="B38" s="79">
        <v>1974</v>
      </c>
      <c r="C38" s="102">
        <v>825</v>
      </c>
      <c r="D38" s="102">
        <v>9522</v>
      </c>
      <c r="E38" s="102">
        <v>18436</v>
      </c>
      <c r="F38" s="96">
        <f t="shared" si="2"/>
        <v>10347</v>
      </c>
      <c r="G38" s="96">
        <f t="shared" si="3"/>
        <v>28783</v>
      </c>
      <c r="H38" s="133">
        <f t="shared" si="0"/>
        <v>801.6</v>
      </c>
      <c r="I38" s="133">
        <f t="shared" si="4"/>
        <v>9044</v>
      </c>
      <c r="J38" s="133">
        <f t="shared" si="5"/>
        <v>19679.6</v>
      </c>
      <c r="K38" s="133">
        <f t="shared" si="6"/>
        <v>9845.6</v>
      </c>
      <c r="L38" s="133">
        <f t="shared" si="1"/>
        <v>29525.2</v>
      </c>
    </row>
    <row r="39" spans="1:12" ht="15.75">
      <c r="A39" s="129" t="s">
        <v>141</v>
      </c>
      <c r="B39" s="79">
        <v>1975</v>
      </c>
      <c r="C39" s="102">
        <v>769</v>
      </c>
      <c r="D39" s="102">
        <v>8779</v>
      </c>
      <c r="E39" s="102">
        <v>19073</v>
      </c>
      <c r="F39" s="96">
        <f t="shared" si="2"/>
        <v>9548</v>
      </c>
      <c r="G39" s="96">
        <f t="shared" si="3"/>
        <v>28621</v>
      </c>
      <c r="H39" s="133">
        <f t="shared" si="0"/>
        <v>798.6</v>
      </c>
      <c r="I39" s="133">
        <f t="shared" si="4"/>
        <v>8987.8</v>
      </c>
      <c r="J39" s="133">
        <f t="shared" si="5"/>
        <v>20259.6</v>
      </c>
      <c r="K39" s="133">
        <f t="shared" si="6"/>
        <v>9786.4</v>
      </c>
      <c r="L39" s="133">
        <f t="shared" si="1"/>
        <v>30046</v>
      </c>
    </row>
    <row r="40" spans="1:12" ht="15.75">
      <c r="A40" s="129" t="s">
        <v>142</v>
      </c>
      <c r="B40" s="79">
        <v>1976</v>
      </c>
      <c r="C40" s="102">
        <v>783</v>
      </c>
      <c r="D40" s="102">
        <v>8720</v>
      </c>
      <c r="E40" s="102">
        <v>20430</v>
      </c>
      <c r="F40" s="96">
        <f t="shared" si="2"/>
        <v>9503</v>
      </c>
      <c r="G40" s="96">
        <f t="shared" si="3"/>
        <v>29933</v>
      </c>
      <c r="H40" s="133">
        <f t="shared" si="0"/>
        <v>784.8</v>
      </c>
      <c r="I40" s="133">
        <f t="shared" si="4"/>
        <v>8999.8</v>
      </c>
      <c r="J40" s="133">
        <f t="shared" si="5"/>
        <v>20394.4</v>
      </c>
      <c r="K40" s="133">
        <f t="shared" si="6"/>
        <v>9784.6</v>
      </c>
      <c r="L40" s="133">
        <f t="shared" si="1"/>
        <v>30179</v>
      </c>
    </row>
    <row r="41" spans="1:12" ht="15.75">
      <c r="A41" s="129" t="s">
        <v>143</v>
      </c>
      <c r="B41" s="79">
        <v>1977</v>
      </c>
      <c r="C41" s="102">
        <v>811</v>
      </c>
      <c r="D41" s="102">
        <v>8850</v>
      </c>
      <c r="E41" s="102">
        <v>20122</v>
      </c>
      <c r="F41" s="96">
        <f t="shared" si="2"/>
        <v>9661</v>
      </c>
      <c r="G41" s="96">
        <f t="shared" si="3"/>
        <v>29783</v>
      </c>
      <c r="H41" s="133">
        <f t="shared" si="0"/>
        <v>763.6</v>
      </c>
      <c r="I41" s="133">
        <f t="shared" si="4"/>
        <v>9023.8</v>
      </c>
      <c r="J41" s="133">
        <f t="shared" si="5"/>
        <v>20158.2</v>
      </c>
      <c r="K41" s="133">
        <f t="shared" si="6"/>
        <v>9787.4</v>
      </c>
      <c r="L41" s="133">
        <f t="shared" si="1"/>
        <v>29945.6</v>
      </c>
    </row>
    <row r="42" spans="1:12" ht="15.75">
      <c r="A42" s="129" t="s">
        <v>144</v>
      </c>
      <c r="B42" s="79">
        <v>1978</v>
      </c>
      <c r="C42" s="102">
        <v>820</v>
      </c>
      <c r="D42" s="102">
        <v>9349</v>
      </c>
      <c r="E42" s="102">
        <v>20337</v>
      </c>
      <c r="F42" s="96">
        <f t="shared" si="2"/>
        <v>10169</v>
      </c>
      <c r="G42" s="96">
        <f t="shared" si="3"/>
        <v>30506</v>
      </c>
      <c r="H42" s="133">
        <f t="shared" si="0"/>
        <v>741.6</v>
      </c>
      <c r="I42" s="133">
        <f t="shared" si="4"/>
        <v>9105.8</v>
      </c>
      <c r="J42" s="133">
        <f t="shared" si="5"/>
        <v>19796.2</v>
      </c>
      <c r="K42" s="133">
        <f t="shared" si="6"/>
        <v>9847.4</v>
      </c>
      <c r="L42" s="133">
        <f t="shared" si="1"/>
        <v>29643.6</v>
      </c>
    </row>
    <row r="43" spans="1:12" ht="15.75">
      <c r="A43" s="129" t="s">
        <v>145</v>
      </c>
      <c r="B43" s="79">
        <v>1979</v>
      </c>
      <c r="C43" s="78">
        <v>810</v>
      </c>
      <c r="D43" s="102">
        <v>9241</v>
      </c>
      <c r="E43" s="102">
        <v>21336</v>
      </c>
      <c r="F43" s="96">
        <f t="shared" si="2"/>
        <v>10051</v>
      </c>
      <c r="G43" s="96">
        <f t="shared" si="3"/>
        <v>31387</v>
      </c>
      <c r="H43" s="133">
        <f aca="true" t="shared" si="7" ref="H43:H65">(C43+C44+C45+C46+C47)/5</f>
        <v>702.4</v>
      </c>
      <c r="I43" s="133">
        <f t="shared" si="4"/>
        <v>8762.6</v>
      </c>
      <c r="J43" s="133">
        <f t="shared" si="5"/>
        <v>19122.2</v>
      </c>
      <c r="K43" s="133">
        <f t="shared" si="6"/>
        <v>9465</v>
      </c>
      <c r="L43" s="133">
        <f aca="true" t="shared" si="8" ref="L43:L65">(G43+G44+G45+G46+G47)/5</f>
        <v>28587.2</v>
      </c>
    </row>
    <row r="44" spans="1:12" s="16" customFormat="1" ht="15.75">
      <c r="A44" s="134" t="s">
        <v>146</v>
      </c>
      <c r="B44" s="112">
        <v>1980</v>
      </c>
      <c r="C44" s="1">
        <v>700</v>
      </c>
      <c r="D44" s="101">
        <v>8839</v>
      </c>
      <c r="E44" s="101">
        <v>19747</v>
      </c>
      <c r="F44" s="135">
        <f t="shared" si="2"/>
        <v>9539</v>
      </c>
      <c r="G44" s="96">
        <f t="shared" si="3"/>
        <v>29286</v>
      </c>
      <c r="H44" s="133">
        <f t="shared" si="7"/>
        <v>660.2</v>
      </c>
      <c r="I44" s="133">
        <f t="shared" si="4"/>
        <v>8459.8</v>
      </c>
      <c r="J44" s="133">
        <f t="shared" si="5"/>
        <v>18421.4</v>
      </c>
      <c r="K44" s="133">
        <f t="shared" si="6"/>
        <v>9120</v>
      </c>
      <c r="L44" s="133">
        <f t="shared" si="8"/>
        <v>27541.4</v>
      </c>
    </row>
    <row r="45" spans="1:12" ht="15.75">
      <c r="A45" s="129" t="s">
        <v>147</v>
      </c>
      <c r="B45" s="79">
        <v>1981</v>
      </c>
      <c r="C45" s="78">
        <v>677</v>
      </c>
      <c r="D45" s="102">
        <v>8840</v>
      </c>
      <c r="E45" s="102">
        <v>19249</v>
      </c>
      <c r="F45" s="96">
        <f t="shared" si="2"/>
        <v>9517</v>
      </c>
      <c r="G45" s="96">
        <f t="shared" si="3"/>
        <v>28766</v>
      </c>
      <c r="H45" s="133">
        <f t="shared" si="7"/>
        <v>640.6</v>
      </c>
      <c r="I45" s="133">
        <f t="shared" si="4"/>
        <v>8249.2</v>
      </c>
      <c r="J45" s="133">
        <f t="shared" si="5"/>
        <v>18251.8</v>
      </c>
      <c r="K45" s="133">
        <f t="shared" si="6"/>
        <v>8889.8</v>
      </c>
      <c r="L45" s="133">
        <f t="shared" si="8"/>
        <v>27141.6</v>
      </c>
    </row>
    <row r="46" spans="1:12" ht="15.75">
      <c r="A46" s="129" t="s">
        <v>148</v>
      </c>
      <c r="B46" s="79">
        <v>1982</v>
      </c>
      <c r="C46" s="78">
        <v>701</v>
      </c>
      <c r="D46" s="102">
        <v>9260</v>
      </c>
      <c r="E46" s="102">
        <v>18312</v>
      </c>
      <c r="F46" s="96">
        <f aca="true" t="shared" si="9" ref="F46:F69">SUM(C46:D46)</f>
        <v>9961</v>
      </c>
      <c r="G46" s="96">
        <f aca="true" t="shared" si="10" ref="G46:G69">SUM(C46:E46)</f>
        <v>28273</v>
      </c>
      <c r="H46" s="133">
        <f t="shared" si="7"/>
        <v>625.4</v>
      </c>
      <c r="I46" s="133">
        <f aca="true" t="shared" si="11" ref="I46:I65">(D46+D47+D48+D49+D50)/5</f>
        <v>7965.6</v>
      </c>
      <c r="J46" s="133">
        <f aca="true" t="shared" si="12" ref="J46:J65">(E46+E47+E48+E49+E50)/5</f>
        <v>18020.8</v>
      </c>
      <c r="K46" s="133">
        <f aca="true" t="shared" si="13" ref="K46:K65">(F46+F47+F48+F49+F50)/5</f>
        <v>8591</v>
      </c>
      <c r="L46" s="133">
        <f t="shared" si="8"/>
        <v>26611.8</v>
      </c>
    </row>
    <row r="47" spans="1:12" ht="15.75">
      <c r="A47" s="129" t="s">
        <v>149</v>
      </c>
      <c r="B47" s="79">
        <v>1983</v>
      </c>
      <c r="C47" s="78">
        <v>624</v>
      </c>
      <c r="D47" s="102">
        <v>7633</v>
      </c>
      <c r="E47" s="102">
        <v>16967</v>
      </c>
      <c r="F47" s="96">
        <f t="shared" si="9"/>
        <v>8257</v>
      </c>
      <c r="G47" s="96">
        <f t="shared" si="10"/>
        <v>25224</v>
      </c>
      <c r="H47" s="133">
        <f t="shared" si="7"/>
        <v>596.4</v>
      </c>
      <c r="I47" s="133">
        <f t="shared" si="11"/>
        <v>7455</v>
      </c>
      <c r="J47" s="133">
        <f t="shared" si="12"/>
        <v>17855.4</v>
      </c>
      <c r="K47" s="133">
        <f t="shared" si="13"/>
        <v>8051.4</v>
      </c>
      <c r="L47" s="133">
        <f t="shared" si="8"/>
        <v>25906.8</v>
      </c>
    </row>
    <row r="48" spans="1:12" ht="15.75">
      <c r="A48" s="129" t="s">
        <v>150</v>
      </c>
      <c r="B48" s="79">
        <v>1984</v>
      </c>
      <c r="C48" s="78">
        <v>599</v>
      </c>
      <c r="D48" s="102">
        <v>7727</v>
      </c>
      <c r="E48" s="102">
        <v>17832</v>
      </c>
      <c r="F48" s="96">
        <f t="shared" si="9"/>
        <v>8326</v>
      </c>
      <c r="G48" s="96">
        <f t="shared" si="10"/>
        <v>26158</v>
      </c>
      <c r="H48" s="133">
        <f t="shared" si="7"/>
        <v>582.4</v>
      </c>
      <c r="I48" s="133">
        <f t="shared" si="11"/>
        <v>7274.8</v>
      </c>
      <c r="J48" s="133">
        <f t="shared" si="12"/>
        <v>18089.8</v>
      </c>
      <c r="K48" s="133">
        <f t="shared" si="13"/>
        <v>7857.2</v>
      </c>
      <c r="L48" s="133">
        <f t="shared" si="8"/>
        <v>25947</v>
      </c>
    </row>
    <row r="49" spans="1:12" ht="15.75">
      <c r="A49" s="129" t="s">
        <v>151</v>
      </c>
      <c r="B49" s="79">
        <v>1985</v>
      </c>
      <c r="C49" s="78">
        <v>602</v>
      </c>
      <c r="D49" s="102">
        <v>7786</v>
      </c>
      <c r="E49" s="102">
        <v>18899</v>
      </c>
      <c r="F49" s="96">
        <f t="shared" si="9"/>
        <v>8388</v>
      </c>
      <c r="G49" s="96">
        <f t="shared" si="10"/>
        <v>27287</v>
      </c>
      <c r="H49" s="133">
        <f t="shared" si="7"/>
        <v>573.2</v>
      </c>
      <c r="I49" s="133">
        <f t="shared" si="11"/>
        <v>7129</v>
      </c>
      <c r="J49" s="133">
        <f t="shared" si="12"/>
        <v>18519.6</v>
      </c>
      <c r="K49" s="133">
        <f t="shared" si="13"/>
        <v>7702.2</v>
      </c>
      <c r="L49" s="133">
        <f t="shared" si="8"/>
        <v>26221.8</v>
      </c>
    </row>
    <row r="50" spans="1:12" ht="15.75">
      <c r="A50" s="129" t="s">
        <v>152</v>
      </c>
      <c r="B50" s="79">
        <v>1986</v>
      </c>
      <c r="C50" s="78">
        <v>601</v>
      </c>
      <c r="D50" s="102">
        <v>7422</v>
      </c>
      <c r="E50" s="102">
        <v>18094</v>
      </c>
      <c r="F50" s="96">
        <f t="shared" si="9"/>
        <v>8023</v>
      </c>
      <c r="G50" s="96">
        <f t="shared" si="10"/>
        <v>26117</v>
      </c>
      <c r="H50" s="133">
        <f t="shared" si="7"/>
        <v>562</v>
      </c>
      <c r="I50" s="133">
        <f t="shared" si="11"/>
        <v>6822.2</v>
      </c>
      <c r="J50" s="133">
        <f t="shared" si="12"/>
        <v>18825.8</v>
      </c>
      <c r="K50" s="133">
        <f t="shared" si="13"/>
        <v>7384.2</v>
      </c>
      <c r="L50" s="133">
        <f t="shared" si="8"/>
        <v>26210</v>
      </c>
    </row>
    <row r="51" spans="1:12" ht="15.75">
      <c r="A51" s="129" t="s">
        <v>153</v>
      </c>
      <c r="B51" s="79">
        <v>1987</v>
      </c>
      <c r="C51" s="78">
        <v>556</v>
      </c>
      <c r="D51" s="102">
        <v>6707</v>
      </c>
      <c r="E51" s="102">
        <v>17485</v>
      </c>
      <c r="F51" s="96">
        <f t="shared" si="9"/>
        <v>7263</v>
      </c>
      <c r="G51" s="96">
        <f t="shared" si="10"/>
        <v>24748</v>
      </c>
      <c r="H51" s="133">
        <f t="shared" si="7"/>
        <v>540</v>
      </c>
      <c r="I51" s="133">
        <f t="shared" si="11"/>
        <v>6465.4</v>
      </c>
      <c r="J51" s="133">
        <f t="shared" si="12"/>
        <v>19050.4</v>
      </c>
      <c r="K51" s="133">
        <f t="shared" si="13"/>
        <v>7005.4</v>
      </c>
      <c r="L51" s="133">
        <f t="shared" si="8"/>
        <v>26055.8</v>
      </c>
    </row>
    <row r="52" spans="1:12" ht="15.75">
      <c r="A52" s="129" t="s">
        <v>154</v>
      </c>
      <c r="B52" s="79">
        <v>1988</v>
      </c>
      <c r="C52" s="78">
        <v>554</v>
      </c>
      <c r="D52" s="102">
        <v>6732</v>
      </c>
      <c r="E52" s="102">
        <v>18139</v>
      </c>
      <c r="F52" s="96">
        <f t="shared" si="9"/>
        <v>7286</v>
      </c>
      <c r="G52" s="96">
        <f t="shared" si="10"/>
        <v>25425</v>
      </c>
      <c r="H52" s="133">
        <f t="shared" si="7"/>
        <v>521.4</v>
      </c>
      <c r="I52" s="133">
        <f t="shared" si="11"/>
        <v>6159.2</v>
      </c>
      <c r="J52" s="133">
        <f t="shared" si="12"/>
        <v>19260.2</v>
      </c>
      <c r="K52" s="133">
        <f t="shared" si="13"/>
        <v>6680.6</v>
      </c>
      <c r="L52" s="133">
        <f t="shared" si="8"/>
        <v>25940.8</v>
      </c>
    </row>
    <row r="53" spans="1:12" ht="15.75">
      <c r="A53" s="129" t="s">
        <v>155</v>
      </c>
      <c r="B53" s="79">
        <v>1989</v>
      </c>
      <c r="C53" s="78">
        <v>553</v>
      </c>
      <c r="D53" s="102">
        <v>6998</v>
      </c>
      <c r="E53" s="102">
        <v>19981</v>
      </c>
      <c r="F53" s="96">
        <f t="shared" si="9"/>
        <v>7551</v>
      </c>
      <c r="G53" s="96">
        <f t="shared" si="10"/>
        <v>27532</v>
      </c>
      <c r="H53" s="133">
        <f t="shared" si="7"/>
        <v>490.4</v>
      </c>
      <c r="I53" s="133">
        <f t="shared" si="11"/>
        <v>5703.6</v>
      </c>
      <c r="J53" s="133">
        <f t="shared" si="12"/>
        <v>19144.6</v>
      </c>
      <c r="K53" s="133">
        <f t="shared" si="13"/>
        <v>6194</v>
      </c>
      <c r="L53" s="133">
        <f t="shared" si="8"/>
        <v>25338.6</v>
      </c>
    </row>
    <row r="54" spans="1:12" s="16" customFormat="1" ht="15.75">
      <c r="A54" s="134" t="s">
        <v>156</v>
      </c>
      <c r="B54" s="112">
        <v>1990</v>
      </c>
      <c r="C54" s="1">
        <v>546</v>
      </c>
      <c r="D54" s="101">
        <v>6252</v>
      </c>
      <c r="E54" s="101">
        <v>20430</v>
      </c>
      <c r="F54" s="135">
        <f t="shared" si="9"/>
        <v>6798</v>
      </c>
      <c r="G54" s="96">
        <f t="shared" si="10"/>
        <v>27228</v>
      </c>
      <c r="H54" s="133">
        <f t="shared" si="7"/>
        <v>452.4</v>
      </c>
      <c r="I54" s="133">
        <f t="shared" si="11"/>
        <v>5345.6</v>
      </c>
      <c r="J54" s="133">
        <f t="shared" si="12"/>
        <v>18548.8</v>
      </c>
      <c r="K54" s="133">
        <f t="shared" si="13"/>
        <v>5798</v>
      </c>
      <c r="L54" s="133">
        <f t="shared" si="8"/>
        <v>24346.8</v>
      </c>
    </row>
    <row r="55" spans="1:12" ht="15.75">
      <c r="A55" s="129" t="s">
        <v>157</v>
      </c>
      <c r="B55" s="79">
        <v>1991</v>
      </c>
      <c r="C55" s="78">
        <v>491</v>
      </c>
      <c r="D55" s="102">
        <v>5638</v>
      </c>
      <c r="E55" s="102">
        <v>19217</v>
      </c>
      <c r="F55" s="96">
        <f t="shared" si="9"/>
        <v>6129</v>
      </c>
      <c r="G55" s="96">
        <f t="shared" si="10"/>
        <v>25346</v>
      </c>
      <c r="H55" s="133">
        <f t="shared" si="7"/>
        <v>425</v>
      </c>
      <c r="I55" s="133">
        <f t="shared" si="11"/>
        <v>5081.2</v>
      </c>
      <c r="J55" s="133">
        <f t="shared" si="12"/>
        <v>17833.8</v>
      </c>
      <c r="K55" s="133">
        <f t="shared" si="13"/>
        <v>5506.2</v>
      </c>
      <c r="L55" s="133">
        <f t="shared" si="8"/>
        <v>23340</v>
      </c>
    </row>
    <row r="56" spans="1:12" ht="15.75">
      <c r="A56" s="129" t="s">
        <v>158</v>
      </c>
      <c r="B56" s="79">
        <v>1992</v>
      </c>
      <c r="C56" s="78">
        <v>463</v>
      </c>
      <c r="D56" s="102">
        <v>5176</v>
      </c>
      <c r="E56" s="102">
        <v>18534</v>
      </c>
      <c r="F56" s="96">
        <f t="shared" si="9"/>
        <v>5639</v>
      </c>
      <c r="G56" s="96">
        <f t="shared" si="10"/>
        <v>24173</v>
      </c>
      <c r="H56" s="133">
        <f t="shared" si="7"/>
        <v>398.2</v>
      </c>
      <c r="I56" s="133">
        <f t="shared" si="11"/>
        <v>4761.8</v>
      </c>
      <c r="J56" s="133">
        <f t="shared" si="12"/>
        <v>17454</v>
      </c>
      <c r="K56" s="133">
        <f t="shared" si="13"/>
        <v>5160</v>
      </c>
      <c r="L56" s="133">
        <f t="shared" si="8"/>
        <v>22614</v>
      </c>
    </row>
    <row r="57" spans="1:12" ht="15.75">
      <c r="A57" s="129" t="s">
        <v>159</v>
      </c>
      <c r="B57" s="79">
        <v>1993</v>
      </c>
      <c r="C57" s="78">
        <v>399</v>
      </c>
      <c r="D57" s="102">
        <v>4454</v>
      </c>
      <c r="E57" s="102">
        <v>17561</v>
      </c>
      <c r="F57" s="96">
        <f t="shared" si="9"/>
        <v>4853</v>
      </c>
      <c r="G57" s="96">
        <f t="shared" si="10"/>
        <v>22414</v>
      </c>
      <c r="H57" s="133">
        <f t="shared" si="7"/>
        <v>381</v>
      </c>
      <c r="I57" s="133">
        <f t="shared" si="11"/>
        <v>4536</v>
      </c>
      <c r="J57" s="133">
        <f t="shared" si="12"/>
        <v>17388.2</v>
      </c>
      <c r="K57" s="133">
        <f t="shared" si="13"/>
        <v>4917</v>
      </c>
      <c r="L57" s="133">
        <f t="shared" si="8"/>
        <v>22305.2</v>
      </c>
    </row>
    <row r="58" spans="1:12" ht="15.75">
      <c r="A58" s="129" t="s">
        <v>160</v>
      </c>
      <c r="B58" s="79">
        <v>1994</v>
      </c>
      <c r="C58" s="78">
        <v>363</v>
      </c>
      <c r="D58" s="102">
        <v>5208</v>
      </c>
      <c r="E58" s="102">
        <v>17002</v>
      </c>
      <c r="F58" s="96">
        <f t="shared" si="9"/>
        <v>5571</v>
      </c>
      <c r="G58" s="96">
        <f t="shared" si="10"/>
        <v>22573</v>
      </c>
      <c r="H58" s="133">
        <f t="shared" si="7"/>
        <v>378.2</v>
      </c>
      <c r="I58" s="133">
        <f t="shared" si="11"/>
        <v>4459.6</v>
      </c>
      <c r="J58" s="133">
        <f t="shared" si="12"/>
        <v>17478</v>
      </c>
      <c r="K58" s="133">
        <f t="shared" si="13"/>
        <v>4837.8</v>
      </c>
      <c r="L58" s="133">
        <f t="shared" si="8"/>
        <v>22315.8</v>
      </c>
    </row>
    <row r="59" spans="1:12" ht="15.75">
      <c r="A59" s="129" t="s">
        <v>161</v>
      </c>
      <c r="B59" s="79">
        <v>1995</v>
      </c>
      <c r="C59" s="78">
        <v>409</v>
      </c>
      <c r="D59" s="102">
        <v>4930</v>
      </c>
      <c r="E59" s="102">
        <v>16855</v>
      </c>
      <c r="F59" s="96">
        <f t="shared" si="9"/>
        <v>5339</v>
      </c>
      <c r="G59" s="96">
        <f t="shared" si="10"/>
        <v>22194</v>
      </c>
      <c r="H59" s="133">
        <f t="shared" si="7"/>
        <v>367.6</v>
      </c>
      <c r="I59" s="133">
        <f t="shared" si="11"/>
        <v>4171</v>
      </c>
      <c r="J59" s="133">
        <f t="shared" si="12"/>
        <v>17463.2</v>
      </c>
      <c r="K59" s="133">
        <f t="shared" si="13"/>
        <v>4538.6</v>
      </c>
      <c r="L59" s="133">
        <f t="shared" si="8"/>
        <v>22001.8</v>
      </c>
    </row>
    <row r="60" spans="1:12" ht="15.75">
      <c r="A60" s="129" t="s">
        <v>162</v>
      </c>
      <c r="B60" s="79">
        <v>1996</v>
      </c>
      <c r="C60" s="78">
        <v>357</v>
      </c>
      <c r="D60" s="102">
        <v>4041</v>
      </c>
      <c r="E60" s="102">
        <v>17318</v>
      </c>
      <c r="F60" s="96">
        <f t="shared" si="9"/>
        <v>4398</v>
      </c>
      <c r="G60" s="96">
        <f t="shared" si="10"/>
        <v>21716</v>
      </c>
      <c r="H60" s="133">
        <f t="shared" si="7"/>
        <v>351</v>
      </c>
      <c r="I60" s="133">
        <f t="shared" si="11"/>
        <v>3898.4</v>
      </c>
      <c r="J60" s="133">
        <f t="shared" si="12"/>
        <v>17415.8</v>
      </c>
      <c r="K60" s="133">
        <f t="shared" si="13"/>
        <v>4249.4</v>
      </c>
      <c r="L60" s="133">
        <f t="shared" si="8"/>
        <v>21665.2</v>
      </c>
    </row>
    <row r="61" spans="1:12" ht="15.75">
      <c r="A61" s="129" t="s">
        <v>163</v>
      </c>
      <c r="B61" s="79">
        <v>1997</v>
      </c>
      <c r="C61" s="78">
        <v>377</v>
      </c>
      <c r="D61" s="102">
        <v>4047</v>
      </c>
      <c r="E61" s="102">
        <v>18205</v>
      </c>
      <c r="F61" s="96">
        <f t="shared" si="9"/>
        <v>4424</v>
      </c>
      <c r="G61" s="96">
        <f t="shared" si="10"/>
        <v>22629</v>
      </c>
      <c r="H61" s="133">
        <f t="shared" si="7"/>
        <v>349.2</v>
      </c>
      <c r="I61" s="133">
        <f t="shared" si="11"/>
        <v>3772.2</v>
      </c>
      <c r="J61" s="133">
        <f t="shared" si="12"/>
        <v>17183.2</v>
      </c>
      <c r="K61" s="133">
        <f t="shared" si="13"/>
        <v>4121.4</v>
      </c>
      <c r="L61" s="133">
        <f t="shared" si="8"/>
        <v>21304.6</v>
      </c>
    </row>
    <row r="62" spans="1:12" ht="15.75">
      <c r="A62" s="136" t="s">
        <v>164</v>
      </c>
      <c r="B62" s="137">
        <v>1998</v>
      </c>
      <c r="C62" s="104">
        <v>385</v>
      </c>
      <c r="D62" s="105">
        <v>4072</v>
      </c>
      <c r="E62" s="105">
        <v>18010</v>
      </c>
      <c r="F62" s="96">
        <f t="shared" si="9"/>
        <v>4457</v>
      </c>
      <c r="G62" s="96">
        <f t="shared" si="10"/>
        <v>22467</v>
      </c>
      <c r="H62" s="133">
        <f t="shared" si="7"/>
        <v>334.6</v>
      </c>
      <c r="I62" s="133">
        <f t="shared" si="11"/>
        <v>3606.8</v>
      </c>
      <c r="J62" s="133">
        <f t="shared" si="12"/>
        <v>16692</v>
      </c>
      <c r="K62" s="133">
        <f t="shared" si="13"/>
        <v>3941.4</v>
      </c>
      <c r="L62" s="133">
        <f t="shared" si="8"/>
        <v>20633.4</v>
      </c>
    </row>
    <row r="63" spans="1:12" ht="15.75">
      <c r="A63" s="136" t="s">
        <v>165</v>
      </c>
      <c r="B63" s="137">
        <v>1999</v>
      </c>
      <c r="C63" s="105">
        <v>310</v>
      </c>
      <c r="D63" s="105">
        <v>3765</v>
      </c>
      <c r="E63" s="105">
        <v>16928</v>
      </c>
      <c r="F63" s="96">
        <f t="shared" si="9"/>
        <v>4075</v>
      </c>
      <c r="G63" s="96">
        <f t="shared" si="10"/>
        <v>21003</v>
      </c>
      <c r="H63" s="133">
        <f t="shared" si="7"/>
        <v>323.8</v>
      </c>
      <c r="I63" s="133">
        <f t="shared" si="11"/>
        <v>3383.2</v>
      </c>
      <c r="J63" s="133">
        <f t="shared" si="12"/>
        <v>16181.2</v>
      </c>
      <c r="K63" s="133">
        <f t="shared" si="13"/>
        <v>3707</v>
      </c>
      <c r="L63" s="133">
        <f t="shared" si="8"/>
        <v>19888.2</v>
      </c>
    </row>
    <row r="64" spans="1:12" ht="15.75">
      <c r="A64" s="136" t="s">
        <v>166</v>
      </c>
      <c r="B64" s="137">
        <v>2000</v>
      </c>
      <c r="C64" s="105">
        <v>326</v>
      </c>
      <c r="D64" s="105">
        <v>3567</v>
      </c>
      <c r="E64" s="105">
        <v>16618</v>
      </c>
      <c r="F64" s="138">
        <f t="shared" si="9"/>
        <v>3893</v>
      </c>
      <c r="G64" s="96">
        <f t="shared" si="10"/>
        <v>20511</v>
      </c>
      <c r="H64" s="133">
        <f t="shared" si="7"/>
        <v>323</v>
      </c>
      <c r="I64" s="133">
        <f t="shared" si="11"/>
        <v>3180.8</v>
      </c>
      <c r="J64" s="133">
        <f t="shared" si="12"/>
        <v>15874.2</v>
      </c>
      <c r="K64" s="133">
        <f t="shared" si="13"/>
        <v>3503.8</v>
      </c>
      <c r="L64" s="133">
        <f t="shared" si="8"/>
        <v>19378</v>
      </c>
    </row>
    <row r="65" spans="1:12" ht="15.75">
      <c r="A65" s="136" t="s">
        <v>167</v>
      </c>
      <c r="B65" s="137">
        <v>2001</v>
      </c>
      <c r="C65" s="105">
        <v>348</v>
      </c>
      <c r="D65" s="105">
        <v>3410</v>
      </c>
      <c r="E65" s="105">
        <v>16155</v>
      </c>
      <c r="F65" s="138">
        <f t="shared" si="9"/>
        <v>3758</v>
      </c>
      <c r="G65" s="138">
        <f t="shared" si="10"/>
        <v>19913</v>
      </c>
      <c r="H65" s="133">
        <f t="shared" si="7"/>
        <v>315</v>
      </c>
      <c r="I65" s="133">
        <f t="shared" si="11"/>
        <v>2997.8</v>
      </c>
      <c r="J65" s="133">
        <f t="shared" si="12"/>
        <v>15527.2</v>
      </c>
      <c r="K65" s="133">
        <f t="shared" si="13"/>
        <v>3312.8</v>
      </c>
      <c r="L65" s="133">
        <f t="shared" si="8"/>
        <v>18840</v>
      </c>
    </row>
    <row r="66" spans="1:7" ht="15.75">
      <c r="A66" s="136"/>
      <c r="B66" s="137">
        <v>2002</v>
      </c>
      <c r="C66" s="105">
        <v>304</v>
      </c>
      <c r="D66" s="105">
        <v>3220</v>
      </c>
      <c r="E66" s="105">
        <v>15749</v>
      </c>
      <c r="F66" s="138">
        <f t="shared" si="9"/>
        <v>3524</v>
      </c>
      <c r="G66" s="138">
        <f t="shared" si="10"/>
        <v>19273</v>
      </c>
    </row>
    <row r="67" spans="1:7" ht="15.75">
      <c r="A67" s="136"/>
      <c r="B67" s="137">
        <v>2003</v>
      </c>
      <c r="C67" s="104">
        <v>331</v>
      </c>
      <c r="D67" s="104">
        <v>2954</v>
      </c>
      <c r="E67" s="104">
        <v>15456</v>
      </c>
      <c r="F67" s="138">
        <f t="shared" si="9"/>
        <v>3285</v>
      </c>
      <c r="G67" s="138">
        <f t="shared" si="10"/>
        <v>18741</v>
      </c>
    </row>
    <row r="68" spans="1:7" ht="15.75">
      <c r="A68" s="136"/>
      <c r="B68" s="137">
        <v>2004</v>
      </c>
      <c r="C68" s="139">
        <v>306</v>
      </c>
      <c r="D68" s="139">
        <v>2753</v>
      </c>
      <c r="E68" s="139">
        <v>15393</v>
      </c>
      <c r="F68" s="138">
        <f t="shared" si="9"/>
        <v>3059</v>
      </c>
      <c r="G68" s="138">
        <f t="shared" si="10"/>
        <v>18452</v>
      </c>
    </row>
    <row r="69" spans="1:7" ht="15.75">
      <c r="A69" s="136"/>
      <c r="B69" s="137">
        <v>2005</v>
      </c>
      <c r="C69" s="139">
        <v>286</v>
      </c>
      <c r="D69" s="139">
        <v>2652</v>
      </c>
      <c r="E69" s="139">
        <v>14883</v>
      </c>
      <c r="F69" s="138">
        <f t="shared" si="9"/>
        <v>2938</v>
      </c>
      <c r="G69" s="138">
        <f t="shared" si="10"/>
        <v>17821</v>
      </c>
    </row>
    <row r="70" spans="1:7" ht="15.75">
      <c r="A70" s="136"/>
      <c r="B70" s="137"/>
      <c r="C70" s="140"/>
      <c r="D70" s="140"/>
      <c r="E70" s="140"/>
      <c r="F70" s="140"/>
      <c r="G70" s="140"/>
    </row>
    <row r="71" spans="1:7" ht="15.75">
      <c r="A71" s="136"/>
      <c r="B71" s="137"/>
      <c r="C71" s="104"/>
      <c r="D71" s="104"/>
      <c r="E71" s="104"/>
      <c r="F71" s="104"/>
      <c r="G71" s="104"/>
    </row>
    <row r="72" spans="1:7" ht="15.75">
      <c r="A72" s="129"/>
      <c r="B72" s="79"/>
      <c r="C72" s="78"/>
      <c r="D72" s="78"/>
      <c r="E72" s="78"/>
      <c r="F72" s="78"/>
      <c r="G72" s="78"/>
    </row>
    <row r="73" spans="1:7" ht="15.75">
      <c r="A73" s="129"/>
      <c r="B73" s="79"/>
      <c r="C73" s="78"/>
      <c r="D73" s="78"/>
      <c r="E73" s="78"/>
      <c r="F73" s="78"/>
      <c r="G73" s="78"/>
    </row>
    <row r="74" spans="1:7" ht="15.75">
      <c r="A74" s="129"/>
      <c r="B74" s="79"/>
      <c r="C74" s="78"/>
      <c r="D74" s="78"/>
      <c r="E74" s="78"/>
      <c r="F74" s="78"/>
      <c r="G74" s="78"/>
    </row>
    <row r="75" spans="1:7" ht="15.75">
      <c r="A75" s="129"/>
      <c r="B75" s="79"/>
      <c r="C75" s="78"/>
      <c r="D75" s="78"/>
      <c r="E75" s="78"/>
      <c r="F75" s="78"/>
      <c r="G75" s="78"/>
    </row>
    <row r="76" ht="12.75">
      <c r="A76" s="141"/>
    </row>
    <row r="77" ht="12.75">
      <c r="A77" s="141"/>
    </row>
    <row r="78" ht="12.75">
      <c r="A78" s="141"/>
    </row>
    <row r="79" ht="12.75">
      <c r="A79" s="141"/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5" max="5" width="13.00390625" style="0" customWidth="1"/>
    <col min="12" max="12" width="5.7109375" style="0" customWidth="1"/>
  </cols>
  <sheetData>
    <row r="1" spans="1:6" ht="18.75">
      <c r="A1" s="2"/>
      <c r="B1" s="77" t="s">
        <v>107</v>
      </c>
      <c r="C1" s="2"/>
      <c r="D1" s="2"/>
      <c r="E1" s="2"/>
      <c r="F1" s="2"/>
    </row>
    <row r="2" spans="1:6" ht="12.75">
      <c r="A2" s="2"/>
      <c r="B2" s="2" t="s">
        <v>4</v>
      </c>
      <c r="C2" s="2" t="s">
        <v>168</v>
      </c>
      <c r="D2" s="2" t="s">
        <v>169</v>
      </c>
      <c r="E2" s="2" t="s">
        <v>170</v>
      </c>
      <c r="F2" s="2" t="s">
        <v>171</v>
      </c>
    </row>
    <row r="3" spans="1:6" ht="15.75">
      <c r="A3" s="129" t="s">
        <v>113</v>
      </c>
      <c r="B3" s="143">
        <f>'sumtab 5yr'!H11</f>
        <v>539.2</v>
      </c>
      <c r="C3" s="143"/>
      <c r="D3" s="143"/>
      <c r="E3" s="143"/>
      <c r="F3" s="143">
        <f>'sumtab 5yr'!L11</f>
        <v>15149.4</v>
      </c>
    </row>
    <row r="4" spans="1:6" ht="15.75">
      <c r="A4" s="129" t="s">
        <v>114</v>
      </c>
      <c r="B4" s="143">
        <f>'sumtab 5yr'!H12</f>
        <v>525.4</v>
      </c>
      <c r="C4" s="143"/>
      <c r="D4" s="143"/>
      <c r="E4" s="143"/>
      <c r="F4" s="143">
        <f>'sumtab 5yr'!L12</f>
        <v>15527.8</v>
      </c>
    </row>
    <row r="5" spans="1:6" ht="15.75">
      <c r="A5" s="129" t="s">
        <v>115</v>
      </c>
      <c r="B5" s="143">
        <f>'sumtab 5yr'!H13</f>
        <v>534.4</v>
      </c>
      <c r="C5" s="143"/>
      <c r="D5" s="143"/>
      <c r="E5" s="143"/>
      <c r="F5" s="143">
        <f>'sumtab 5yr'!L13</f>
        <v>16469.4</v>
      </c>
    </row>
    <row r="6" spans="1:6" ht="15.75">
      <c r="A6" s="134" t="s">
        <v>116</v>
      </c>
      <c r="B6" s="143">
        <f>'sumtab 5yr'!H14</f>
        <v>536.4</v>
      </c>
      <c r="C6" s="143">
        <f>'sumtab 5yr'!I14</f>
        <v>4713.4</v>
      </c>
      <c r="D6" s="143">
        <f>'sumtab 5yr'!J14</f>
        <v>12058.6</v>
      </c>
      <c r="E6" s="143">
        <f>'sumtab 5yr'!K14</f>
        <v>5249.8</v>
      </c>
      <c r="F6" s="143">
        <f>'sumtab 5yr'!L14</f>
        <v>17308.4</v>
      </c>
    </row>
    <row r="7" spans="1:6" ht="15.75">
      <c r="A7" s="134" t="s">
        <v>117</v>
      </c>
      <c r="B7" s="143">
        <f>'sumtab 5yr'!H15</f>
        <v>552.6</v>
      </c>
      <c r="C7" s="143">
        <f>'sumtab 5yr'!I15</f>
        <v>4822</v>
      </c>
      <c r="D7" s="143">
        <f>'sumtab 5yr'!J15</f>
        <v>12942.4</v>
      </c>
      <c r="E7" s="143">
        <f>'sumtab 5yr'!K15</f>
        <v>5374.6</v>
      </c>
      <c r="F7" s="143">
        <f>'sumtab 5yr'!L15</f>
        <v>18317</v>
      </c>
    </row>
    <row r="8" spans="1:6" ht="15.75">
      <c r="A8" s="134" t="s">
        <v>118</v>
      </c>
      <c r="B8" s="143">
        <f>'sumtab 5yr'!H16</f>
        <v>551.8</v>
      </c>
      <c r="C8" s="143">
        <f>'sumtab 5yr'!I16</f>
        <v>4922.8</v>
      </c>
      <c r="D8" s="143">
        <f>'sumtab 5yr'!J16</f>
        <v>13755.2</v>
      </c>
      <c r="E8" s="143">
        <f>'sumtab 5yr'!K16</f>
        <v>5474.6</v>
      </c>
      <c r="F8" s="143">
        <f>'sumtab 5yr'!L16</f>
        <v>19229.8</v>
      </c>
    </row>
    <row r="9" spans="1:6" ht="15.75">
      <c r="A9" s="134" t="s">
        <v>119</v>
      </c>
      <c r="B9" s="143">
        <f>'sumtab 5yr'!H17</f>
        <v>564.8</v>
      </c>
      <c r="C9" s="143">
        <f>'sumtab 5yr'!I17</f>
        <v>5039.2</v>
      </c>
      <c r="D9" s="143">
        <f>'sumtab 5yr'!J17</f>
        <v>14599.8</v>
      </c>
      <c r="E9" s="143">
        <f>'sumtab 5yr'!K17</f>
        <v>5604</v>
      </c>
      <c r="F9" s="143">
        <f>'sumtab 5yr'!L17</f>
        <v>20203.8</v>
      </c>
    </row>
    <row r="10" spans="1:6" ht="15.75">
      <c r="A10" s="134" t="s">
        <v>120</v>
      </c>
      <c r="B10" s="143">
        <f>'sumtab 5yr'!H18</f>
        <v>570</v>
      </c>
      <c r="C10" s="143">
        <f>'sumtab 5yr'!I18</f>
        <v>5065.6</v>
      </c>
      <c r="D10" s="143">
        <f>'sumtab 5yr'!J18</f>
        <v>15465.6</v>
      </c>
      <c r="E10" s="143">
        <f>'sumtab 5yr'!K18</f>
        <v>5635.6</v>
      </c>
      <c r="F10" s="143">
        <f>'sumtab 5yr'!L18</f>
        <v>21101.2</v>
      </c>
    </row>
    <row r="11" spans="1:6" ht="15.75">
      <c r="A11" s="129" t="s">
        <v>121</v>
      </c>
      <c r="B11" s="143">
        <f>'sumtab 5yr'!H19</f>
        <v>581.8</v>
      </c>
      <c r="C11" s="143">
        <f>'sumtab 5yr'!I19</f>
        <v>5357.8</v>
      </c>
      <c r="D11" s="143">
        <f>'sumtab 5yr'!J19</f>
        <v>16383.6</v>
      </c>
      <c r="E11" s="143">
        <f>'sumtab 5yr'!K19</f>
        <v>5939.6</v>
      </c>
      <c r="F11" s="143">
        <f>'sumtab 5yr'!L19</f>
        <v>22323.2</v>
      </c>
    </row>
    <row r="12" spans="1:6" ht="15.75">
      <c r="A12" s="129" t="s">
        <v>122</v>
      </c>
      <c r="B12" s="143">
        <f>'sumtab 5yr'!H20</f>
        <v>589.4</v>
      </c>
      <c r="C12" s="143">
        <f>'sumtab 5yr'!I20</f>
        <v>5665</v>
      </c>
      <c r="D12" s="143">
        <f>'sumtab 5yr'!J20</f>
        <v>17152</v>
      </c>
      <c r="E12" s="143">
        <f>'sumtab 5yr'!K20</f>
        <v>6254.4</v>
      </c>
      <c r="F12" s="143">
        <f>'sumtab 5yr'!L20</f>
        <v>23406.4</v>
      </c>
    </row>
    <row r="13" spans="1:6" ht="15.75">
      <c r="A13" s="129" t="s">
        <v>123</v>
      </c>
      <c r="B13" s="143">
        <f>'sumtab 5yr'!H21</f>
        <v>615.6</v>
      </c>
      <c r="C13" s="143">
        <f>'sumtab 5yr'!I21</f>
        <v>6100.8</v>
      </c>
      <c r="D13" s="143">
        <f>'sumtab 5yr'!J21</f>
        <v>17870.6</v>
      </c>
      <c r="E13" s="143">
        <f>'sumtab 5yr'!K21</f>
        <v>6716.4</v>
      </c>
      <c r="F13" s="143">
        <f>'sumtab 5yr'!L21</f>
        <v>24587</v>
      </c>
    </row>
    <row r="14" spans="1:6" ht="15.75">
      <c r="A14" s="129" t="s">
        <v>124</v>
      </c>
      <c r="B14" s="143">
        <f>'sumtab 5yr'!H22</f>
        <v>638.4</v>
      </c>
      <c r="C14" s="143">
        <f>'sumtab 5yr'!I22</f>
        <v>6510</v>
      </c>
      <c r="D14" s="143">
        <f>'sumtab 5yr'!J22</f>
        <v>18495.8</v>
      </c>
      <c r="E14" s="143">
        <f>'sumtab 5yr'!K22</f>
        <v>7148.4</v>
      </c>
      <c r="F14" s="143">
        <f>'sumtab 5yr'!L22</f>
        <v>25644.2</v>
      </c>
    </row>
    <row r="15" spans="1:6" ht="15.75">
      <c r="A15" s="129" t="s">
        <v>125</v>
      </c>
      <c r="B15" s="143">
        <f>'sumtab 5yr'!H23</f>
        <v>659.8</v>
      </c>
      <c r="C15" s="143">
        <f>'sumtab 5yr'!I23</f>
        <v>6895</v>
      </c>
      <c r="D15" s="143">
        <f>'sumtab 5yr'!J23</f>
        <v>19069</v>
      </c>
      <c r="E15" s="143">
        <f>'sumtab 5yr'!K23</f>
        <v>7554.8</v>
      </c>
      <c r="F15" s="143">
        <f>'sumtab 5yr'!L23</f>
        <v>26623.8</v>
      </c>
    </row>
    <row r="16" spans="1:6" ht="15.75">
      <c r="A16" s="134" t="s">
        <v>126</v>
      </c>
      <c r="B16" s="143">
        <f>'sumtab 5yr'!H24</f>
        <v>689.8</v>
      </c>
      <c r="C16" s="143">
        <f>'sumtab 5yr'!I24</f>
        <v>7255</v>
      </c>
      <c r="D16" s="143">
        <f>'sumtab 5yr'!J24</f>
        <v>19782.2</v>
      </c>
      <c r="E16" s="143">
        <f>'sumtab 5yr'!K24</f>
        <v>7944.8</v>
      </c>
      <c r="F16" s="143">
        <f>'sumtab 5yr'!L24</f>
        <v>27727</v>
      </c>
    </row>
    <row r="17" spans="1:6" ht="15.75">
      <c r="A17" s="134" t="s">
        <v>127</v>
      </c>
      <c r="B17" s="143">
        <f>'sumtab 5yr'!H25</f>
        <v>708.8</v>
      </c>
      <c r="C17" s="143">
        <f>'sumtab 5yr'!I25</f>
        <v>7677.4</v>
      </c>
      <c r="D17" s="143">
        <f>'sumtab 5yr'!J25</f>
        <v>20443.2</v>
      </c>
      <c r="E17" s="143">
        <f>'sumtab 5yr'!K25</f>
        <v>8386.2</v>
      </c>
      <c r="F17" s="143">
        <f>'sumtab 5yr'!L25</f>
        <v>28829.4</v>
      </c>
    </row>
    <row r="18" spans="1:6" ht="15.75">
      <c r="A18" s="134" t="s">
        <v>128</v>
      </c>
      <c r="B18" s="143">
        <f>'sumtab 5yr'!H26</f>
        <v>732.6</v>
      </c>
      <c r="C18" s="143">
        <f>'sumtab 5yr'!I26</f>
        <v>8082.4</v>
      </c>
      <c r="D18" s="143">
        <f>'sumtab 5yr'!J26</f>
        <v>20998</v>
      </c>
      <c r="E18" s="143">
        <f>'sumtab 5yr'!K26</f>
        <v>8815</v>
      </c>
      <c r="F18" s="143">
        <f>'sumtab 5yr'!L26</f>
        <v>29813</v>
      </c>
    </row>
    <row r="19" spans="1:6" ht="15.75">
      <c r="A19" s="134" t="s">
        <v>129</v>
      </c>
      <c r="B19" s="143">
        <f>'sumtab 5yr'!H27</f>
        <v>755.4</v>
      </c>
      <c r="C19" s="143">
        <f>'sumtab 5yr'!I27</f>
        <v>8523.6</v>
      </c>
      <c r="D19" s="143">
        <f>'sumtab 5yr'!J27</f>
        <v>21545.4</v>
      </c>
      <c r="E19" s="143">
        <f>'sumtab 5yr'!K27</f>
        <v>9279</v>
      </c>
      <c r="F19" s="143">
        <f>'sumtab 5yr'!L27</f>
        <v>30824.4</v>
      </c>
    </row>
    <row r="20" spans="1:6" ht="15.75">
      <c r="A20" s="134" t="s">
        <v>130</v>
      </c>
      <c r="B20" s="143">
        <f>'sumtab 5yr'!H28</f>
        <v>766.8</v>
      </c>
      <c r="C20" s="143">
        <f>'sumtab 5yr'!I28</f>
        <v>8976.8</v>
      </c>
      <c r="D20" s="143">
        <f>'sumtab 5yr'!J28</f>
        <v>21665</v>
      </c>
      <c r="E20" s="143">
        <f>'sumtab 5yr'!K28</f>
        <v>9743.6</v>
      </c>
      <c r="F20" s="143">
        <f>'sumtab 5yr'!L28</f>
        <v>31408.6</v>
      </c>
    </row>
    <row r="21" spans="1:6" ht="15.75">
      <c r="A21" s="129" t="s">
        <v>131</v>
      </c>
      <c r="B21" s="143">
        <f>'sumtab 5yr'!H29</f>
        <v>794.4</v>
      </c>
      <c r="C21" s="143">
        <f>'sumtab 5yr'!I29</f>
        <v>9315.8</v>
      </c>
      <c r="D21" s="143">
        <f>'sumtab 5yr'!J29</f>
        <v>21404.2</v>
      </c>
      <c r="E21" s="143">
        <f>'sumtab 5yr'!K29</f>
        <v>10110.2</v>
      </c>
      <c r="F21" s="143">
        <f>'sumtab 5yr'!L29</f>
        <v>31514.4</v>
      </c>
    </row>
    <row r="22" spans="1:6" ht="15.75">
      <c r="A22" s="129" t="s">
        <v>132</v>
      </c>
      <c r="B22" s="143">
        <f>'sumtab 5yr'!H30</f>
        <v>808.8</v>
      </c>
      <c r="C22" s="143">
        <f>'sumtab 5yr'!I30</f>
        <v>9572.4</v>
      </c>
      <c r="D22" s="143">
        <f>'sumtab 5yr'!J30</f>
        <v>21015.8</v>
      </c>
      <c r="E22" s="143">
        <f>'sumtab 5yr'!K30</f>
        <v>10381.2</v>
      </c>
      <c r="F22" s="143">
        <f>'sumtab 5yr'!L30</f>
        <v>31397</v>
      </c>
    </row>
    <row r="23" spans="1:6" ht="15.75">
      <c r="A23" s="129" t="s">
        <v>133</v>
      </c>
      <c r="B23" s="143">
        <f>'sumtab 5yr'!H31</f>
        <v>824</v>
      </c>
      <c r="C23" s="143">
        <f>'sumtab 5yr'!I31</f>
        <v>9711.2</v>
      </c>
      <c r="D23" s="143">
        <f>'sumtab 5yr'!J31</f>
        <v>20644.6</v>
      </c>
      <c r="E23" s="143">
        <f>'sumtab 5yr'!K31</f>
        <v>10535.2</v>
      </c>
      <c r="F23" s="143">
        <f>'sumtab 5yr'!L31</f>
        <v>31179.8</v>
      </c>
    </row>
    <row r="24" spans="1:6" ht="15.75">
      <c r="A24" s="129" t="s">
        <v>134</v>
      </c>
      <c r="B24" s="143">
        <f>'sumtab 5yr'!H32</f>
        <v>839.4</v>
      </c>
      <c r="C24" s="143">
        <f>'sumtab 5yr'!I32</f>
        <v>9859.6</v>
      </c>
      <c r="D24" s="143">
        <f>'sumtab 5yr'!J32</f>
        <v>20481.2</v>
      </c>
      <c r="E24" s="143">
        <f>'sumtab 5yr'!K32</f>
        <v>10699</v>
      </c>
      <c r="F24" s="143">
        <f>'sumtab 5yr'!L32</f>
        <v>31180.2</v>
      </c>
    </row>
    <row r="25" spans="1:6" ht="15.75">
      <c r="A25" s="129" t="s">
        <v>135</v>
      </c>
      <c r="B25" s="143">
        <f>'sumtab 5yr'!H33</f>
        <v>856.6</v>
      </c>
      <c r="C25" s="143">
        <f>'sumtab 5yr'!I33</f>
        <v>9979.8</v>
      </c>
      <c r="D25" s="143">
        <f>'sumtab 5yr'!J33</f>
        <v>20494.8</v>
      </c>
      <c r="E25" s="143">
        <f>'sumtab 5yr'!K33</f>
        <v>10836.4</v>
      </c>
      <c r="F25" s="143">
        <f>'sumtab 5yr'!L33</f>
        <v>31331.2</v>
      </c>
    </row>
    <row r="26" spans="1:6" ht="15.75">
      <c r="A26" s="129" t="s">
        <v>136</v>
      </c>
      <c r="B26" s="143">
        <f>'sumtab 5yr'!H34</f>
        <v>843.2</v>
      </c>
      <c r="C26" s="143">
        <f>'sumtab 5yr'!I34</f>
        <v>9918</v>
      </c>
      <c r="D26" s="143">
        <f>'sumtab 5yr'!J34</f>
        <v>20115.4</v>
      </c>
      <c r="E26" s="143">
        <f>'sumtab 5yr'!K34</f>
        <v>10761.2</v>
      </c>
      <c r="F26" s="143">
        <f>'sumtab 5yr'!L34</f>
        <v>30876.6</v>
      </c>
    </row>
    <row r="27" spans="1:6" ht="15.75">
      <c r="A27" s="129" t="s">
        <v>137</v>
      </c>
      <c r="B27" s="143">
        <f>'sumtab 5yr'!H35</f>
        <v>834</v>
      </c>
      <c r="C27" s="143">
        <f>'sumtab 5yr'!I35</f>
        <v>9668.4</v>
      </c>
      <c r="D27" s="143">
        <f>'sumtab 5yr'!J35</f>
        <v>19850.4</v>
      </c>
      <c r="E27" s="143">
        <f>'sumtab 5yr'!K35</f>
        <v>10502.4</v>
      </c>
      <c r="F27" s="143">
        <f>'sumtab 5yr'!L35</f>
        <v>30352.8</v>
      </c>
    </row>
    <row r="28" spans="1:6" ht="15.75">
      <c r="A28" s="129" t="s">
        <v>138</v>
      </c>
      <c r="B28" s="143">
        <f>'sumtab 5yr'!H36</f>
        <v>817.4</v>
      </c>
      <c r="C28" s="143">
        <f>'sumtab 5yr'!I36</f>
        <v>9423</v>
      </c>
      <c r="D28" s="143">
        <f>'sumtab 5yr'!J36</f>
        <v>19860.2</v>
      </c>
      <c r="E28" s="143">
        <f>'sumtab 5yr'!K36</f>
        <v>10240.4</v>
      </c>
      <c r="F28" s="143">
        <f>'sumtab 5yr'!L36</f>
        <v>30100.6</v>
      </c>
    </row>
    <row r="29" spans="1:6" ht="15.75">
      <c r="A29" s="129" t="s">
        <v>139</v>
      </c>
      <c r="B29" s="143">
        <f>'sumtab 5yr'!H37</f>
        <v>808.6</v>
      </c>
      <c r="C29" s="143">
        <f>'sumtab 5yr'!I37</f>
        <v>9193</v>
      </c>
      <c r="D29" s="143">
        <f>'sumtab 5yr'!J37</f>
        <v>19703.2</v>
      </c>
      <c r="E29" s="143">
        <f>'sumtab 5yr'!K37</f>
        <v>10001.6</v>
      </c>
      <c r="F29" s="143">
        <f>'sumtab 5yr'!L37</f>
        <v>29704.8</v>
      </c>
    </row>
    <row r="30" spans="1:6" ht="15.75">
      <c r="A30" s="129" t="s">
        <v>140</v>
      </c>
      <c r="B30" s="143">
        <f>'sumtab 5yr'!H38</f>
        <v>801.6</v>
      </c>
      <c r="C30" s="143">
        <f>'sumtab 5yr'!I38</f>
        <v>9044</v>
      </c>
      <c r="D30" s="143">
        <f>'sumtab 5yr'!J38</f>
        <v>19679.6</v>
      </c>
      <c r="E30" s="143">
        <f>'sumtab 5yr'!K38</f>
        <v>9845.6</v>
      </c>
      <c r="F30" s="143">
        <f>'sumtab 5yr'!L38</f>
        <v>29525.2</v>
      </c>
    </row>
    <row r="31" spans="1:6" ht="15.75">
      <c r="A31" s="129" t="s">
        <v>141</v>
      </c>
      <c r="B31" s="143">
        <f>'sumtab 5yr'!H39</f>
        <v>798.6</v>
      </c>
      <c r="C31" s="143">
        <f>'sumtab 5yr'!I39</f>
        <v>8987.8</v>
      </c>
      <c r="D31" s="143">
        <f>'sumtab 5yr'!J39</f>
        <v>20259.6</v>
      </c>
      <c r="E31" s="143">
        <f>'sumtab 5yr'!K39</f>
        <v>9786.4</v>
      </c>
      <c r="F31" s="143">
        <f>'sumtab 5yr'!L39</f>
        <v>30046</v>
      </c>
    </row>
    <row r="32" spans="1:6" ht="15.75">
      <c r="A32" s="129" t="s">
        <v>142</v>
      </c>
      <c r="B32" s="143">
        <f>'sumtab 5yr'!H40</f>
        <v>784.8</v>
      </c>
      <c r="C32" s="143">
        <f>'sumtab 5yr'!I40</f>
        <v>8999.8</v>
      </c>
      <c r="D32" s="143">
        <f>'sumtab 5yr'!J40</f>
        <v>20394.4</v>
      </c>
      <c r="E32" s="143">
        <f>'sumtab 5yr'!K40</f>
        <v>9784.6</v>
      </c>
      <c r="F32" s="143">
        <f>'sumtab 5yr'!L40</f>
        <v>30179</v>
      </c>
    </row>
    <row r="33" spans="1:6" ht="15.75">
      <c r="A33" s="129" t="s">
        <v>143</v>
      </c>
      <c r="B33" s="143">
        <f>'sumtab 5yr'!H41</f>
        <v>763.6</v>
      </c>
      <c r="C33" s="143">
        <f>'sumtab 5yr'!I41</f>
        <v>9023.8</v>
      </c>
      <c r="D33" s="143">
        <f>'sumtab 5yr'!J41</f>
        <v>20158.2</v>
      </c>
      <c r="E33" s="143">
        <f>'sumtab 5yr'!K41</f>
        <v>9787.4</v>
      </c>
      <c r="F33" s="143">
        <f>'sumtab 5yr'!L41</f>
        <v>29945.6</v>
      </c>
    </row>
    <row r="34" spans="1:6" ht="15.75">
      <c r="A34" s="129" t="s">
        <v>144</v>
      </c>
      <c r="B34" s="143">
        <f>'sumtab 5yr'!H42</f>
        <v>741.6</v>
      </c>
      <c r="C34" s="143">
        <f>'sumtab 5yr'!I42</f>
        <v>9105.8</v>
      </c>
      <c r="D34" s="143">
        <f>'sumtab 5yr'!J42</f>
        <v>19796.2</v>
      </c>
      <c r="E34" s="143">
        <f>'sumtab 5yr'!K42</f>
        <v>9847.4</v>
      </c>
      <c r="F34" s="143">
        <f>'sumtab 5yr'!L42</f>
        <v>29643.6</v>
      </c>
    </row>
    <row r="35" spans="1:6" ht="15.75">
      <c r="A35" s="129" t="s">
        <v>145</v>
      </c>
      <c r="B35" s="143">
        <f>'sumtab 5yr'!H43</f>
        <v>702.4</v>
      </c>
      <c r="C35" s="143">
        <f>'sumtab 5yr'!I43</f>
        <v>8762.6</v>
      </c>
      <c r="D35" s="143">
        <f>'sumtab 5yr'!J43</f>
        <v>19122.2</v>
      </c>
      <c r="E35" s="143">
        <f>'sumtab 5yr'!K43</f>
        <v>9465</v>
      </c>
      <c r="F35" s="143">
        <f>'sumtab 5yr'!L43</f>
        <v>28587.2</v>
      </c>
    </row>
    <row r="36" spans="1:6" ht="15.75">
      <c r="A36" s="134" t="s">
        <v>146</v>
      </c>
      <c r="B36" s="143">
        <f>'sumtab 5yr'!H44</f>
        <v>660.2</v>
      </c>
      <c r="C36" s="143">
        <f>'sumtab 5yr'!I44</f>
        <v>8459.8</v>
      </c>
      <c r="D36" s="143">
        <f>'sumtab 5yr'!J44</f>
        <v>18421.4</v>
      </c>
      <c r="E36" s="143">
        <f>'sumtab 5yr'!K44</f>
        <v>9120</v>
      </c>
      <c r="F36" s="143">
        <f>'sumtab 5yr'!L44</f>
        <v>27541.4</v>
      </c>
    </row>
    <row r="37" spans="1:6" ht="15.75">
      <c r="A37" s="129" t="s">
        <v>147</v>
      </c>
      <c r="B37" s="143">
        <f>'sumtab 5yr'!H45</f>
        <v>640.6</v>
      </c>
      <c r="C37" s="143">
        <f>'sumtab 5yr'!I45</f>
        <v>8249.2</v>
      </c>
      <c r="D37" s="143">
        <f>'sumtab 5yr'!J45</f>
        <v>18251.8</v>
      </c>
      <c r="E37" s="143">
        <f>'sumtab 5yr'!K45</f>
        <v>8889.8</v>
      </c>
      <c r="F37" s="143">
        <f>'sumtab 5yr'!L45</f>
        <v>27141.6</v>
      </c>
    </row>
    <row r="38" spans="1:6" ht="15.75">
      <c r="A38" s="129" t="s">
        <v>148</v>
      </c>
      <c r="B38" s="143">
        <f>'sumtab 5yr'!H46</f>
        <v>625.4</v>
      </c>
      <c r="C38" s="143">
        <f>'sumtab 5yr'!I46</f>
        <v>7965.6</v>
      </c>
      <c r="D38" s="143">
        <f>'sumtab 5yr'!J46</f>
        <v>18020.8</v>
      </c>
      <c r="E38" s="143">
        <f>'sumtab 5yr'!K46</f>
        <v>8591</v>
      </c>
      <c r="F38" s="143">
        <f>'sumtab 5yr'!L46</f>
        <v>26611.8</v>
      </c>
    </row>
    <row r="39" spans="1:6" ht="15.75">
      <c r="A39" s="129" t="s">
        <v>149</v>
      </c>
      <c r="B39" s="143">
        <f>'sumtab 5yr'!H47</f>
        <v>596.4</v>
      </c>
      <c r="C39" s="143">
        <f>'sumtab 5yr'!I47</f>
        <v>7455</v>
      </c>
      <c r="D39" s="143">
        <f>'sumtab 5yr'!J47</f>
        <v>17855.4</v>
      </c>
      <c r="E39" s="143">
        <f>'sumtab 5yr'!K47</f>
        <v>8051.4</v>
      </c>
      <c r="F39" s="143">
        <f>'sumtab 5yr'!L47</f>
        <v>25906.8</v>
      </c>
    </row>
    <row r="40" spans="1:6" ht="15.75">
      <c r="A40" s="129" t="s">
        <v>150</v>
      </c>
      <c r="B40" s="143">
        <f>'sumtab 5yr'!H48</f>
        <v>582.4</v>
      </c>
      <c r="C40" s="143">
        <f>'sumtab 5yr'!I48</f>
        <v>7274.8</v>
      </c>
      <c r="D40" s="143">
        <f>'sumtab 5yr'!J48</f>
        <v>18089.8</v>
      </c>
      <c r="E40" s="143">
        <f>'sumtab 5yr'!K48</f>
        <v>7857.2</v>
      </c>
      <c r="F40" s="143">
        <f>'sumtab 5yr'!L48</f>
        <v>25947</v>
      </c>
    </row>
    <row r="41" spans="1:6" ht="15.75">
      <c r="A41" s="129" t="s">
        <v>151</v>
      </c>
      <c r="B41" s="143">
        <f>'sumtab 5yr'!H49</f>
        <v>573.2</v>
      </c>
      <c r="C41" s="143">
        <f>'sumtab 5yr'!I49</f>
        <v>7129</v>
      </c>
      <c r="D41" s="143">
        <f>'sumtab 5yr'!J49</f>
        <v>18519.6</v>
      </c>
      <c r="E41" s="143">
        <f>'sumtab 5yr'!K49</f>
        <v>7702.2</v>
      </c>
      <c r="F41" s="143">
        <f>'sumtab 5yr'!L49</f>
        <v>26221.8</v>
      </c>
    </row>
    <row r="42" spans="1:6" ht="15.75">
      <c r="A42" s="129" t="s">
        <v>152</v>
      </c>
      <c r="B42" s="143">
        <f>'sumtab 5yr'!H50</f>
        <v>562</v>
      </c>
      <c r="C42" s="143">
        <f>'sumtab 5yr'!I50</f>
        <v>6822.2</v>
      </c>
      <c r="D42" s="143">
        <f>'sumtab 5yr'!J50</f>
        <v>18825.8</v>
      </c>
      <c r="E42" s="143">
        <f>'sumtab 5yr'!K50</f>
        <v>7384.2</v>
      </c>
      <c r="F42" s="143">
        <f>'sumtab 5yr'!L50</f>
        <v>26210</v>
      </c>
    </row>
    <row r="43" spans="1:6" ht="15.75">
      <c r="A43" s="129" t="s">
        <v>153</v>
      </c>
      <c r="B43" s="143">
        <f>'sumtab 5yr'!H51</f>
        <v>540</v>
      </c>
      <c r="C43" s="143">
        <f>'sumtab 5yr'!I51</f>
        <v>6465.4</v>
      </c>
      <c r="D43" s="143">
        <f>'sumtab 5yr'!J51</f>
        <v>19050.4</v>
      </c>
      <c r="E43" s="143">
        <f>'sumtab 5yr'!K51</f>
        <v>7005.4</v>
      </c>
      <c r="F43" s="143">
        <f>'sumtab 5yr'!L51</f>
        <v>26055.8</v>
      </c>
    </row>
    <row r="44" spans="1:6" ht="15.75">
      <c r="A44" s="129" t="s">
        <v>154</v>
      </c>
      <c r="B44" s="143">
        <f>'sumtab 5yr'!H52</f>
        <v>521.4</v>
      </c>
      <c r="C44" s="143">
        <f>'sumtab 5yr'!I52</f>
        <v>6159.2</v>
      </c>
      <c r="D44" s="143">
        <f>'sumtab 5yr'!J52</f>
        <v>19260.2</v>
      </c>
      <c r="E44" s="143">
        <f>'sumtab 5yr'!K52</f>
        <v>6680.6</v>
      </c>
      <c r="F44" s="143">
        <f>'sumtab 5yr'!L52</f>
        <v>25940.8</v>
      </c>
    </row>
    <row r="45" spans="1:6" ht="15.75">
      <c r="A45" s="129" t="s">
        <v>155</v>
      </c>
      <c r="B45" s="143">
        <f>'sumtab 5yr'!H53</f>
        <v>490.4</v>
      </c>
      <c r="C45" s="143">
        <f>'sumtab 5yr'!I53</f>
        <v>5703.6</v>
      </c>
      <c r="D45" s="143">
        <f>'sumtab 5yr'!J53</f>
        <v>19144.6</v>
      </c>
      <c r="E45" s="143">
        <f>'sumtab 5yr'!K53</f>
        <v>6194</v>
      </c>
      <c r="F45" s="143">
        <f>'sumtab 5yr'!L53</f>
        <v>25338.6</v>
      </c>
    </row>
    <row r="46" spans="1:6" ht="15.75">
      <c r="A46" s="134" t="s">
        <v>156</v>
      </c>
      <c r="B46" s="143">
        <f>'sumtab 5yr'!H54</f>
        <v>452.4</v>
      </c>
      <c r="C46" s="143">
        <f>'sumtab 5yr'!I54</f>
        <v>5345.6</v>
      </c>
      <c r="D46" s="143">
        <f>'sumtab 5yr'!J54</f>
        <v>18548.8</v>
      </c>
      <c r="E46" s="143">
        <f>'sumtab 5yr'!K54</f>
        <v>5798</v>
      </c>
      <c r="F46" s="143">
        <f>'sumtab 5yr'!L54</f>
        <v>24346.8</v>
      </c>
    </row>
    <row r="47" spans="1:6" ht="15.75">
      <c r="A47" s="129" t="s">
        <v>157</v>
      </c>
      <c r="B47" s="143">
        <f>'sumtab 5yr'!H55</f>
        <v>425</v>
      </c>
      <c r="C47" s="143">
        <f>'sumtab 5yr'!I55</f>
        <v>5081.2</v>
      </c>
      <c r="D47" s="143">
        <f>'sumtab 5yr'!J55</f>
        <v>17833.8</v>
      </c>
      <c r="E47" s="143">
        <f>'sumtab 5yr'!K55</f>
        <v>5506.2</v>
      </c>
      <c r="F47" s="143">
        <f>'sumtab 5yr'!L55</f>
        <v>23340</v>
      </c>
    </row>
    <row r="48" spans="1:6" ht="15.75">
      <c r="A48" s="129" t="s">
        <v>158</v>
      </c>
      <c r="B48" s="143">
        <f>'sumtab 5yr'!H56</f>
        <v>398.2</v>
      </c>
      <c r="C48" s="143">
        <f>'sumtab 5yr'!I56</f>
        <v>4761.8</v>
      </c>
      <c r="D48" s="143">
        <f>'sumtab 5yr'!J56</f>
        <v>17454</v>
      </c>
      <c r="E48" s="143">
        <f>'sumtab 5yr'!K56</f>
        <v>5160</v>
      </c>
      <c r="F48" s="143">
        <f>'sumtab 5yr'!L56</f>
        <v>22614</v>
      </c>
    </row>
    <row r="49" spans="1:6" ht="15.75">
      <c r="A49" s="129" t="s">
        <v>159</v>
      </c>
      <c r="B49" s="143">
        <f>'sumtab 5yr'!H57</f>
        <v>381</v>
      </c>
      <c r="C49" s="143">
        <f>'sumtab 5yr'!I57</f>
        <v>4536</v>
      </c>
      <c r="D49" s="143">
        <f>'sumtab 5yr'!J57</f>
        <v>17388.2</v>
      </c>
      <c r="E49" s="143">
        <f>'sumtab 5yr'!K57</f>
        <v>4917</v>
      </c>
      <c r="F49" s="143">
        <f>'sumtab 5yr'!L57</f>
        <v>22305.2</v>
      </c>
    </row>
    <row r="50" spans="1:6" ht="15.75">
      <c r="A50" s="129" t="s">
        <v>160</v>
      </c>
      <c r="B50" s="143">
        <f>'sumtab 5yr'!H58</f>
        <v>378.2</v>
      </c>
      <c r="C50" s="143">
        <f>'sumtab 5yr'!I58</f>
        <v>4459.6</v>
      </c>
      <c r="D50" s="143">
        <f>'sumtab 5yr'!J58</f>
        <v>17478</v>
      </c>
      <c r="E50" s="143">
        <f>'sumtab 5yr'!K58</f>
        <v>4837.8</v>
      </c>
      <c r="F50" s="143">
        <f>'sumtab 5yr'!L58</f>
        <v>22315.8</v>
      </c>
    </row>
    <row r="51" spans="1:6" ht="15.75">
      <c r="A51" s="129" t="s">
        <v>161</v>
      </c>
      <c r="B51" s="143">
        <f>'sumtab 5yr'!H59</f>
        <v>367.6</v>
      </c>
      <c r="C51" s="143">
        <f>'sumtab 5yr'!I59</f>
        <v>4171</v>
      </c>
      <c r="D51" s="143">
        <f>'sumtab 5yr'!J59</f>
        <v>17463.2</v>
      </c>
      <c r="E51" s="143">
        <f>'sumtab 5yr'!K59</f>
        <v>4538.6</v>
      </c>
      <c r="F51" s="143">
        <f>'sumtab 5yr'!L59</f>
        <v>22001.8</v>
      </c>
    </row>
    <row r="52" spans="1:6" ht="15.75">
      <c r="A52" s="129" t="s">
        <v>162</v>
      </c>
      <c r="B52" s="143">
        <f>'sumtab 5yr'!H60</f>
        <v>351</v>
      </c>
      <c r="C52" s="143">
        <f>'sumtab 5yr'!I60</f>
        <v>3898.4</v>
      </c>
      <c r="D52" s="143">
        <f>'sumtab 5yr'!J60</f>
        <v>17415.8</v>
      </c>
      <c r="E52" s="143">
        <f>'sumtab 5yr'!K60</f>
        <v>4249.4</v>
      </c>
      <c r="F52" s="143">
        <f>'sumtab 5yr'!L60</f>
        <v>21665.2</v>
      </c>
    </row>
    <row r="53" spans="1:6" ht="15.75">
      <c r="A53" s="129" t="s">
        <v>163</v>
      </c>
      <c r="B53" s="143">
        <f>'sumtab 5yr'!H61</f>
        <v>349.2</v>
      </c>
      <c r="C53" s="143">
        <f>'sumtab 5yr'!I61</f>
        <v>3772.2</v>
      </c>
      <c r="D53" s="143">
        <f>'sumtab 5yr'!J61</f>
        <v>17183.2</v>
      </c>
      <c r="E53" s="143">
        <f>'sumtab 5yr'!K61</f>
        <v>4121.4</v>
      </c>
      <c r="F53" s="143">
        <f>'sumtab 5yr'!L61</f>
        <v>21304.6</v>
      </c>
    </row>
    <row r="54" spans="1:6" ht="15.75">
      <c r="A54" s="129" t="s">
        <v>164</v>
      </c>
      <c r="B54" s="143">
        <f>'sumtab 5yr'!H62</f>
        <v>334.6</v>
      </c>
      <c r="C54" s="143">
        <f>'sumtab 5yr'!I62</f>
        <v>3606.8</v>
      </c>
      <c r="D54" s="143">
        <f>'sumtab 5yr'!J62</f>
        <v>16692</v>
      </c>
      <c r="E54" s="143">
        <f>'sumtab 5yr'!K62</f>
        <v>3941.4</v>
      </c>
      <c r="F54" s="143">
        <f>'sumtab 5yr'!L62</f>
        <v>20633.4</v>
      </c>
    </row>
    <row r="55" spans="1:6" ht="15.75">
      <c r="A55" s="136" t="s">
        <v>165</v>
      </c>
      <c r="B55" s="143">
        <f>'sumtab 5yr'!H63</f>
        <v>323.8</v>
      </c>
      <c r="C55" s="143">
        <f>'sumtab 5yr'!I63</f>
        <v>3383.2</v>
      </c>
      <c r="D55" s="143">
        <f>'sumtab 5yr'!J63</f>
        <v>16181.2</v>
      </c>
      <c r="E55" s="143">
        <f>'sumtab 5yr'!K63</f>
        <v>3707</v>
      </c>
      <c r="F55" s="143">
        <f>'sumtab 5yr'!L63</f>
        <v>19888.2</v>
      </c>
    </row>
    <row r="56" spans="1:6" ht="15.75">
      <c r="A56" s="136" t="s">
        <v>166</v>
      </c>
      <c r="B56" s="143">
        <f>'sumtab 5yr'!H64</f>
        <v>323</v>
      </c>
      <c r="C56" s="143">
        <f>'sumtab 5yr'!I64</f>
        <v>3180.8</v>
      </c>
      <c r="D56" s="143">
        <f>'sumtab 5yr'!J64</f>
        <v>15874.2</v>
      </c>
      <c r="E56" s="143">
        <f>'sumtab 5yr'!K64</f>
        <v>3503.8</v>
      </c>
      <c r="F56" s="143">
        <f>'sumtab 5yr'!L64</f>
        <v>19378</v>
      </c>
    </row>
    <row r="57" spans="1:6" ht="15.75">
      <c r="A57" s="136" t="s">
        <v>167</v>
      </c>
      <c r="B57" s="143">
        <f>'sumtab 5yr'!H65</f>
        <v>315</v>
      </c>
      <c r="C57" s="143">
        <f>'sumtab 5yr'!I65</f>
        <v>2997.8</v>
      </c>
      <c r="D57" s="143">
        <f>'sumtab 5yr'!J65</f>
        <v>15527.2</v>
      </c>
      <c r="E57" s="143">
        <f>'sumtab 5yr'!K65</f>
        <v>3312.8</v>
      </c>
      <c r="F57" s="143">
        <f>'sumtab 5yr'!L65</f>
        <v>18840</v>
      </c>
    </row>
    <row r="58" spans="1:11" ht="19.5" customHeight="1">
      <c r="A58" s="129"/>
      <c r="B58" s="144"/>
      <c r="C58" s="144"/>
      <c r="D58" s="144"/>
      <c r="E58" s="144"/>
      <c r="F58" s="144"/>
      <c r="K58" s="145"/>
    </row>
    <row r="59" spans="1:6" ht="4.5" customHeight="1">
      <c r="A59" s="129"/>
      <c r="B59" s="144"/>
      <c r="C59" s="144"/>
      <c r="D59" s="144"/>
      <c r="E59" s="144"/>
      <c r="F59" s="144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2"/>
  <headerFooter alignWithMargins="0">
    <oddHeader>&amp;L&amp;"Arial,Bold"&amp;14Summary chart 2&amp;R&amp;"Arial,Bold"&amp;14Summary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116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.28125" style="32" customWidth="1"/>
    <col min="2" max="2" width="25.421875" style="30" customWidth="1"/>
    <col min="3" max="4" width="9.8515625" style="31" customWidth="1"/>
    <col min="5" max="5" width="10.140625" style="31" customWidth="1"/>
    <col min="6" max="7" width="9.8515625" style="31" customWidth="1"/>
    <col min="8" max="10" width="9.57421875" style="31" customWidth="1"/>
    <col min="11" max="11" width="9.8515625" style="31" customWidth="1"/>
    <col min="12" max="13" width="9.57421875" style="32" customWidth="1"/>
    <col min="14" max="14" width="10.140625" style="32" customWidth="1"/>
    <col min="15" max="15" width="9.140625" style="33" customWidth="1"/>
    <col min="16" max="16" width="36.140625" style="32" customWidth="1"/>
    <col min="17" max="16384" width="12.57421875" style="32" customWidth="1"/>
  </cols>
  <sheetData>
    <row r="1" ht="18.75">
      <c r="A1" s="29" t="s">
        <v>56</v>
      </c>
    </row>
    <row r="2" spans="1:13" ht="6" customHeight="1" thickBot="1">
      <c r="A2" s="34"/>
      <c r="B2" s="35"/>
      <c r="C2" s="36"/>
      <c r="D2" s="36"/>
      <c r="E2" s="36"/>
      <c r="F2" s="36"/>
      <c r="G2" s="36"/>
      <c r="H2" s="36"/>
      <c r="I2" s="36"/>
      <c r="J2" s="36"/>
      <c r="K2" s="36"/>
      <c r="L2" s="30"/>
      <c r="M2" s="30"/>
    </row>
    <row r="3" spans="1:14" s="41" customFormat="1" ht="21.75" customHeight="1" thickBot="1">
      <c r="A3" s="37"/>
      <c r="B3" s="38"/>
      <c r="C3" s="39">
        <v>1995</v>
      </c>
      <c r="D3" s="39">
        <v>1996</v>
      </c>
      <c r="E3" s="39">
        <v>1997</v>
      </c>
      <c r="F3" s="39">
        <v>1998</v>
      </c>
      <c r="G3" s="39">
        <v>1999</v>
      </c>
      <c r="H3" s="39">
        <v>2000</v>
      </c>
      <c r="I3" s="39">
        <v>2001</v>
      </c>
      <c r="J3" s="39">
        <v>2002</v>
      </c>
      <c r="K3" s="39">
        <v>2003</v>
      </c>
      <c r="L3" s="39">
        <v>2004</v>
      </c>
      <c r="M3" s="39">
        <v>2005</v>
      </c>
      <c r="N3" s="40"/>
    </row>
    <row r="4" spans="1:14" s="41" customFormat="1" ht="1.5" customHeight="1">
      <c r="A4" s="42"/>
      <c r="B4" s="42"/>
      <c r="C4" s="43"/>
      <c r="D4" s="43"/>
      <c r="E4" s="43"/>
      <c r="F4" s="43"/>
      <c r="G4" s="43"/>
      <c r="H4" s="44"/>
      <c r="N4" s="45"/>
    </row>
    <row r="5" spans="1:15" ht="15.75">
      <c r="A5" s="46" t="s">
        <v>1</v>
      </c>
      <c r="B5" s="47"/>
      <c r="C5" s="48"/>
      <c r="D5" s="48"/>
      <c r="E5" s="48"/>
      <c r="F5" s="48"/>
      <c r="H5" s="49"/>
      <c r="I5" s="32"/>
      <c r="J5" s="32"/>
      <c r="K5" s="32"/>
      <c r="N5" s="33"/>
      <c r="O5" s="32"/>
    </row>
    <row r="6" spans="1:15" ht="15.75">
      <c r="A6" s="50"/>
      <c r="B6" s="51" t="s">
        <v>4</v>
      </c>
      <c r="C6" s="52">
        <v>361</v>
      </c>
      <c r="D6" s="52">
        <v>316</v>
      </c>
      <c r="E6" s="52">
        <v>340</v>
      </c>
      <c r="F6" s="52">
        <v>339</v>
      </c>
      <c r="G6" s="52">
        <v>285</v>
      </c>
      <c r="H6" s="52">
        <v>297</v>
      </c>
      <c r="I6" s="52">
        <v>309</v>
      </c>
      <c r="J6" s="52">
        <v>274</v>
      </c>
      <c r="K6" s="52">
        <v>297</v>
      </c>
      <c r="L6" s="52">
        <v>281</v>
      </c>
      <c r="M6" s="52">
        <v>264</v>
      </c>
      <c r="N6" s="53" t="e">
        <f>(L6-#REF!)/#REF!*100</f>
        <v>#REF!</v>
      </c>
      <c r="O6" s="54"/>
    </row>
    <row r="7" spans="1:15" ht="15.75">
      <c r="A7" s="50"/>
      <c r="B7" s="51" t="s">
        <v>57</v>
      </c>
      <c r="C7" s="52">
        <v>4432</v>
      </c>
      <c r="D7" s="52">
        <v>3631</v>
      </c>
      <c r="E7" s="52">
        <v>3652</v>
      </c>
      <c r="F7" s="52">
        <v>3657</v>
      </c>
      <c r="G7" s="52">
        <v>3494</v>
      </c>
      <c r="H7" s="52">
        <v>3303</v>
      </c>
      <c r="I7" s="52">
        <v>3149</v>
      </c>
      <c r="J7" s="52">
        <v>2950</v>
      </c>
      <c r="K7" s="52">
        <v>2793</v>
      </c>
      <c r="L7" s="52">
        <v>2603</v>
      </c>
      <c r="M7" s="52">
        <v>2509</v>
      </c>
      <c r="N7" s="53" t="e">
        <f>(L7-#REF!)/#REF!*100</f>
        <v>#REF!</v>
      </c>
      <c r="O7" s="32"/>
    </row>
    <row r="8" spans="1:15" ht="15.75">
      <c r="A8" s="50"/>
      <c r="B8" s="51" t="s">
        <v>9</v>
      </c>
      <c r="C8" s="52">
        <v>16534</v>
      </c>
      <c r="D8" s="52">
        <v>16073</v>
      </c>
      <c r="E8" s="52">
        <v>16646</v>
      </c>
      <c r="F8" s="52">
        <v>16519</v>
      </c>
      <c r="G8" s="52">
        <v>15416</v>
      </c>
      <c r="H8" s="52">
        <v>15126</v>
      </c>
      <c r="I8" s="52">
        <v>14726</v>
      </c>
      <c r="J8" s="52">
        <v>14340</v>
      </c>
      <c r="K8" s="52">
        <v>13910</v>
      </c>
      <c r="L8" s="52">
        <v>13886</v>
      </c>
      <c r="M8" s="52">
        <v>13397</v>
      </c>
      <c r="N8" s="53" t="e">
        <f>(L8-#REF!)/#REF!*100</f>
        <v>#REF!</v>
      </c>
      <c r="O8" s="32"/>
    </row>
    <row r="9" spans="1:15" ht="1.5" customHeight="1">
      <c r="A9" s="50"/>
      <c r="B9" s="50"/>
      <c r="C9" s="55"/>
      <c r="D9" s="55"/>
      <c r="E9" s="55"/>
      <c r="F9" s="55"/>
      <c r="G9" s="55"/>
      <c r="H9" s="56"/>
      <c r="I9" s="52"/>
      <c r="J9" s="52"/>
      <c r="K9" s="52"/>
      <c r="L9" s="52"/>
      <c r="M9" s="52"/>
      <c r="N9" s="53"/>
      <c r="O9" s="32"/>
    </row>
    <row r="10" spans="1:15" ht="18.75">
      <c r="A10" s="46" t="s">
        <v>87</v>
      </c>
      <c r="B10" s="47"/>
      <c r="C10" s="55"/>
      <c r="D10" s="55"/>
      <c r="E10" s="55"/>
      <c r="F10" s="55"/>
      <c r="G10" s="55"/>
      <c r="H10" s="55"/>
      <c r="I10" s="52"/>
      <c r="J10" s="52"/>
      <c r="K10" s="52"/>
      <c r="L10" s="52"/>
      <c r="M10" s="52"/>
      <c r="N10" s="53"/>
      <c r="O10" s="32"/>
    </row>
    <row r="11" spans="1:15" ht="15.75">
      <c r="A11" s="50"/>
      <c r="B11" s="51" t="s">
        <v>4</v>
      </c>
      <c r="C11" s="52">
        <v>124</v>
      </c>
      <c r="D11" s="52">
        <v>111</v>
      </c>
      <c r="E11" s="52">
        <v>89</v>
      </c>
      <c r="F11" s="52">
        <v>116</v>
      </c>
      <c r="G11" s="52">
        <v>95</v>
      </c>
      <c r="H11" s="52">
        <v>93</v>
      </c>
      <c r="I11" s="52">
        <v>91</v>
      </c>
      <c r="J11" s="52">
        <v>71</v>
      </c>
      <c r="K11" s="52">
        <v>85</v>
      </c>
      <c r="L11" s="52">
        <v>89</v>
      </c>
      <c r="M11" s="52">
        <v>76</v>
      </c>
      <c r="N11" s="53" t="e">
        <f>(L11-#REF!)/#REF!*100</f>
        <v>#REF!</v>
      </c>
      <c r="O11" s="32"/>
    </row>
    <row r="12" spans="1:15" ht="15.75">
      <c r="A12" s="50"/>
      <c r="B12" s="51" t="s">
        <v>57</v>
      </c>
      <c r="C12" s="52">
        <v>2633</v>
      </c>
      <c r="D12" s="52">
        <v>2043</v>
      </c>
      <c r="E12" s="52">
        <v>1988</v>
      </c>
      <c r="F12" s="52">
        <v>2000</v>
      </c>
      <c r="G12" s="52">
        <v>1936</v>
      </c>
      <c r="H12" s="52">
        <v>1766</v>
      </c>
      <c r="I12" s="52">
        <v>1648</v>
      </c>
      <c r="J12" s="52">
        <v>1595</v>
      </c>
      <c r="K12" s="52">
        <v>1473</v>
      </c>
      <c r="L12" s="52">
        <v>1318</v>
      </c>
      <c r="M12" s="52">
        <v>1293</v>
      </c>
      <c r="N12" s="53" t="e">
        <f>(L12-#REF!)/#REF!*100</f>
        <v>#REF!</v>
      </c>
      <c r="O12" s="32"/>
    </row>
    <row r="13" spans="1:15" ht="15.75">
      <c r="A13" s="50"/>
      <c r="B13" s="51" t="s">
        <v>9</v>
      </c>
      <c r="C13" s="52">
        <v>11123</v>
      </c>
      <c r="D13" s="52">
        <v>10710</v>
      </c>
      <c r="E13" s="52">
        <v>10920</v>
      </c>
      <c r="F13" s="52">
        <v>10743</v>
      </c>
      <c r="G13" s="52">
        <v>9989</v>
      </c>
      <c r="H13" s="52">
        <v>9768</v>
      </c>
      <c r="I13" s="52">
        <v>9436</v>
      </c>
      <c r="J13" s="52">
        <v>9183</v>
      </c>
      <c r="K13" s="52">
        <v>8741</v>
      </c>
      <c r="L13" s="52">
        <v>8686</v>
      </c>
      <c r="M13" s="52">
        <v>8359</v>
      </c>
      <c r="N13" s="53" t="e">
        <f>(L13-#REF!)/#REF!*100</f>
        <v>#REF!</v>
      </c>
      <c r="O13" s="32"/>
    </row>
    <row r="14" spans="1:15" ht="1.5" customHeight="1">
      <c r="A14" s="50"/>
      <c r="B14" s="50"/>
      <c r="C14" s="55"/>
      <c r="D14" s="55"/>
      <c r="E14" s="55"/>
      <c r="F14" s="55"/>
      <c r="G14" s="55"/>
      <c r="H14" s="57"/>
      <c r="I14" s="52"/>
      <c r="J14" s="52"/>
      <c r="K14" s="52"/>
      <c r="L14" s="52"/>
      <c r="M14" s="52"/>
      <c r="N14" s="53"/>
      <c r="O14" s="32"/>
    </row>
    <row r="15" spans="1:15" ht="18.75">
      <c r="A15" s="46" t="s">
        <v>88</v>
      </c>
      <c r="B15" s="50"/>
      <c r="C15" s="55"/>
      <c r="D15" s="55"/>
      <c r="E15" s="55"/>
      <c r="F15" s="55"/>
      <c r="G15" s="52"/>
      <c r="H15" s="55"/>
      <c r="I15" s="52"/>
      <c r="J15" s="52"/>
      <c r="K15" s="52"/>
      <c r="L15" s="52"/>
      <c r="M15" s="52"/>
      <c r="N15" s="53"/>
      <c r="O15" s="52"/>
    </row>
    <row r="16" spans="1:15" ht="15" customHeight="1">
      <c r="A16" s="50"/>
      <c r="B16" s="51" t="s">
        <v>4</v>
      </c>
      <c r="C16" s="52">
        <v>237</v>
      </c>
      <c r="D16" s="52">
        <v>205</v>
      </c>
      <c r="E16" s="52">
        <v>251</v>
      </c>
      <c r="F16" s="52">
        <v>223</v>
      </c>
      <c r="G16" s="52">
        <v>190</v>
      </c>
      <c r="H16" s="52">
        <v>204</v>
      </c>
      <c r="I16" s="52">
        <v>218</v>
      </c>
      <c r="J16" s="52">
        <v>203</v>
      </c>
      <c r="K16" s="52">
        <v>212</v>
      </c>
      <c r="L16" s="52">
        <v>192</v>
      </c>
      <c r="M16" s="52">
        <v>188</v>
      </c>
      <c r="N16" s="53" t="e">
        <f>(L16-#REF!)/#REF!*100</f>
        <v>#REF!</v>
      </c>
      <c r="O16" s="32"/>
    </row>
    <row r="17" spans="1:15" ht="15.75">
      <c r="A17" s="50"/>
      <c r="B17" s="51" t="s">
        <v>57</v>
      </c>
      <c r="C17" s="52">
        <v>1799</v>
      </c>
      <c r="D17" s="52">
        <v>1588</v>
      </c>
      <c r="E17" s="52">
        <v>1664</v>
      </c>
      <c r="F17" s="52">
        <v>1657</v>
      </c>
      <c r="G17" s="52">
        <v>1558</v>
      </c>
      <c r="H17" s="52">
        <v>1537</v>
      </c>
      <c r="I17" s="52">
        <v>1501</v>
      </c>
      <c r="J17" s="52">
        <v>1355</v>
      </c>
      <c r="K17" s="52">
        <v>1320</v>
      </c>
      <c r="L17" s="52">
        <v>1285</v>
      </c>
      <c r="M17" s="52">
        <v>1216</v>
      </c>
      <c r="N17" s="53" t="e">
        <f>(L17-#REF!)/#REF!*100</f>
        <v>#REF!</v>
      </c>
      <c r="O17" s="32"/>
    </row>
    <row r="18" spans="1:15" ht="15.75">
      <c r="A18" s="50"/>
      <c r="B18" s="51" t="s">
        <v>9</v>
      </c>
      <c r="C18" s="52">
        <v>5411</v>
      </c>
      <c r="D18" s="52">
        <v>5363</v>
      </c>
      <c r="E18" s="52">
        <v>5726</v>
      </c>
      <c r="F18" s="52">
        <v>5776</v>
      </c>
      <c r="G18" s="52">
        <v>5427</v>
      </c>
      <c r="H18" s="52">
        <v>5358</v>
      </c>
      <c r="I18" s="52">
        <v>5290</v>
      </c>
      <c r="J18" s="52">
        <v>5157</v>
      </c>
      <c r="K18" s="52">
        <v>5169</v>
      </c>
      <c r="L18" s="52">
        <v>5200</v>
      </c>
      <c r="M18" s="52">
        <v>5038</v>
      </c>
      <c r="N18" s="53" t="e">
        <f>(L18-#REF!)/#REF!*100</f>
        <v>#REF!</v>
      </c>
      <c r="O18" s="32"/>
    </row>
    <row r="19" spans="1:15" ht="1.5" customHeight="1">
      <c r="A19" s="50"/>
      <c r="B19" s="50"/>
      <c r="C19" s="55"/>
      <c r="D19" s="55"/>
      <c r="E19" s="58"/>
      <c r="F19" s="58"/>
      <c r="G19" s="55"/>
      <c r="H19" s="57"/>
      <c r="I19" s="52"/>
      <c r="J19" s="52"/>
      <c r="K19" s="52"/>
      <c r="L19" s="52"/>
      <c r="M19" s="52"/>
      <c r="N19" s="53"/>
      <c r="O19" s="32"/>
    </row>
    <row r="20" spans="1:15" ht="15" customHeight="1">
      <c r="A20" s="46" t="s">
        <v>89</v>
      </c>
      <c r="B20" s="50"/>
      <c r="C20" s="55"/>
      <c r="D20" s="55"/>
      <c r="E20" s="58"/>
      <c r="F20" s="58"/>
      <c r="G20" s="55"/>
      <c r="H20" s="57"/>
      <c r="I20" s="52"/>
      <c r="J20" s="52"/>
      <c r="K20" s="52"/>
      <c r="L20" s="52"/>
      <c r="M20" s="52"/>
      <c r="N20" s="53"/>
      <c r="O20" s="32"/>
    </row>
    <row r="21" spans="1:15" ht="15" customHeight="1">
      <c r="A21" s="50"/>
      <c r="B21" s="51" t="s">
        <v>1</v>
      </c>
      <c r="C21" s="52">
        <v>790</v>
      </c>
      <c r="D21" s="52">
        <v>750</v>
      </c>
      <c r="E21" s="52">
        <v>790</v>
      </c>
      <c r="F21" s="52">
        <v>740</v>
      </c>
      <c r="G21" s="52">
        <v>750</v>
      </c>
      <c r="H21" s="52">
        <v>780</v>
      </c>
      <c r="I21" s="59">
        <v>800</v>
      </c>
      <c r="J21" s="60">
        <v>820</v>
      </c>
      <c r="K21" s="60">
        <v>750</v>
      </c>
      <c r="L21" s="60">
        <v>710</v>
      </c>
      <c r="M21" s="55" t="s">
        <v>58</v>
      </c>
      <c r="N21" s="61" t="e">
        <f>(K21-#REF!)/#REF!*100</f>
        <v>#REF!</v>
      </c>
      <c r="O21" s="32" t="s">
        <v>59</v>
      </c>
    </row>
    <row r="22" spans="1:15" ht="15" customHeight="1">
      <c r="A22" s="50"/>
      <c r="B22" s="51" t="s">
        <v>60</v>
      </c>
      <c r="C22" s="52">
        <v>1210</v>
      </c>
      <c r="D22" s="52">
        <v>1170</v>
      </c>
      <c r="E22" s="52">
        <v>1220</v>
      </c>
      <c r="F22" s="52">
        <v>1090</v>
      </c>
      <c r="G22" s="52">
        <v>1110</v>
      </c>
      <c r="H22" s="52">
        <v>1150</v>
      </c>
      <c r="I22" s="60">
        <v>1190</v>
      </c>
      <c r="J22" s="60">
        <v>1270</v>
      </c>
      <c r="K22" s="60">
        <v>1130</v>
      </c>
      <c r="L22" s="60">
        <v>1060</v>
      </c>
      <c r="M22" s="55" t="s">
        <v>58</v>
      </c>
      <c r="N22" s="61" t="e">
        <f>(K22-#REF!)/#REF!*100</f>
        <v>#REF!</v>
      </c>
      <c r="O22" s="32" t="s">
        <v>59</v>
      </c>
    </row>
    <row r="23" spans="1:15" ht="15" customHeight="1">
      <c r="A23" s="50"/>
      <c r="B23" s="51" t="s">
        <v>8</v>
      </c>
      <c r="C23" s="52">
        <v>50</v>
      </c>
      <c r="D23" s="52">
        <v>50</v>
      </c>
      <c r="E23" s="52">
        <v>40</v>
      </c>
      <c r="F23" s="52">
        <v>50</v>
      </c>
      <c r="G23" s="52">
        <v>60</v>
      </c>
      <c r="H23" s="52">
        <v>40</v>
      </c>
      <c r="I23" s="59">
        <v>70</v>
      </c>
      <c r="J23" s="60">
        <v>50</v>
      </c>
      <c r="K23" s="60">
        <v>50</v>
      </c>
      <c r="L23" s="60">
        <v>40</v>
      </c>
      <c r="M23" s="55" t="s">
        <v>58</v>
      </c>
      <c r="N23" s="61" t="e">
        <f>(K23-#REF!)/#REF!*100</f>
        <v>#REF!</v>
      </c>
      <c r="O23" s="32" t="s">
        <v>59</v>
      </c>
    </row>
    <row r="24" spans="1:15" ht="1.5" customHeight="1">
      <c r="A24" s="50"/>
      <c r="B24" s="50"/>
      <c r="C24" s="55"/>
      <c r="D24" s="55"/>
      <c r="E24" s="58"/>
      <c r="F24" s="58"/>
      <c r="G24" s="55"/>
      <c r="H24" s="57"/>
      <c r="I24" s="52"/>
      <c r="J24" s="52"/>
      <c r="K24" s="52"/>
      <c r="L24" s="52"/>
      <c r="M24" s="52"/>
      <c r="N24" s="53"/>
      <c r="O24" s="32"/>
    </row>
    <row r="25" spans="1:15" ht="15.75">
      <c r="A25" s="47" t="s">
        <v>61</v>
      </c>
      <c r="B25" s="50"/>
      <c r="C25" s="55"/>
      <c r="D25" s="55"/>
      <c r="E25" s="55"/>
      <c r="F25" s="55"/>
      <c r="G25" s="55"/>
      <c r="H25" s="55"/>
      <c r="I25" s="52"/>
      <c r="J25" s="52"/>
      <c r="K25" s="52"/>
      <c r="L25" s="52"/>
      <c r="M25" s="52"/>
      <c r="N25" s="53"/>
      <c r="O25" s="32"/>
    </row>
    <row r="26" spans="1:29" ht="15.75">
      <c r="A26" s="50"/>
      <c r="B26" s="50" t="s">
        <v>62</v>
      </c>
      <c r="C26" s="52">
        <v>121</v>
      </c>
      <c r="D26" s="52">
        <v>106</v>
      </c>
      <c r="E26" s="52">
        <v>87</v>
      </c>
      <c r="F26" s="52">
        <v>96</v>
      </c>
      <c r="G26" s="52">
        <v>89</v>
      </c>
      <c r="H26" s="52">
        <v>72</v>
      </c>
      <c r="I26" s="52">
        <v>76</v>
      </c>
      <c r="J26" s="52">
        <v>73</v>
      </c>
      <c r="K26" s="52">
        <v>63</v>
      </c>
      <c r="L26" s="52">
        <v>75</v>
      </c>
      <c r="M26" s="52">
        <v>66</v>
      </c>
      <c r="N26" s="53" t="e">
        <f>(L26-#REF!)/#REF!*100</f>
        <v>#REF!</v>
      </c>
      <c r="O26" s="32"/>
      <c r="X26" s="62"/>
      <c r="Y26" s="62"/>
      <c r="AB26" s="62"/>
      <c r="AC26" s="62"/>
    </row>
    <row r="27" spans="1:29" ht="15.75">
      <c r="A27" s="50"/>
      <c r="B27" s="50" t="s">
        <v>63</v>
      </c>
      <c r="C27" s="52">
        <v>11</v>
      </c>
      <c r="D27" s="52">
        <v>15</v>
      </c>
      <c r="E27" s="52">
        <v>9</v>
      </c>
      <c r="F27" s="52">
        <v>13</v>
      </c>
      <c r="G27" s="52">
        <v>8</v>
      </c>
      <c r="H27" s="52">
        <v>12</v>
      </c>
      <c r="I27" s="52">
        <v>10</v>
      </c>
      <c r="J27" s="52">
        <v>8</v>
      </c>
      <c r="K27" s="52">
        <v>14</v>
      </c>
      <c r="L27" s="52">
        <v>7</v>
      </c>
      <c r="M27" s="52">
        <v>16</v>
      </c>
      <c r="N27" s="53" t="e">
        <f>(L27-#REF!)/#REF!*100</f>
        <v>#REF!</v>
      </c>
      <c r="O27" s="32"/>
      <c r="Y27" s="62"/>
      <c r="AC27" s="62"/>
    </row>
    <row r="28" spans="1:29" ht="15.75">
      <c r="A28" s="50"/>
      <c r="B28" s="50" t="s">
        <v>64</v>
      </c>
      <c r="C28" s="52">
        <v>33</v>
      </c>
      <c r="D28" s="52">
        <v>29</v>
      </c>
      <c r="E28" s="52">
        <v>37</v>
      </c>
      <c r="F28" s="52">
        <v>33</v>
      </c>
      <c r="G28" s="52">
        <v>30</v>
      </c>
      <c r="H28" s="52">
        <v>40</v>
      </c>
      <c r="I28" s="52">
        <v>49</v>
      </c>
      <c r="J28" s="52">
        <v>46</v>
      </c>
      <c r="K28" s="52">
        <v>50</v>
      </c>
      <c r="L28" s="52">
        <v>41</v>
      </c>
      <c r="M28" s="52">
        <v>34</v>
      </c>
      <c r="N28" s="53" t="e">
        <f>(L28-#REF!)/#REF!*100</f>
        <v>#REF!</v>
      </c>
      <c r="O28" s="32"/>
      <c r="Y28" s="62"/>
      <c r="AC28" s="62"/>
    </row>
    <row r="29" spans="1:29" ht="15.75">
      <c r="A29" s="50"/>
      <c r="B29" s="50" t="s">
        <v>65</v>
      </c>
      <c r="C29" s="52">
        <v>221</v>
      </c>
      <c r="D29" s="52">
        <v>185</v>
      </c>
      <c r="E29" s="52">
        <v>219</v>
      </c>
      <c r="F29" s="52">
        <v>223</v>
      </c>
      <c r="G29" s="52">
        <v>169</v>
      </c>
      <c r="H29" s="52">
        <v>182</v>
      </c>
      <c r="I29" s="52">
        <v>194</v>
      </c>
      <c r="J29" s="52">
        <v>154</v>
      </c>
      <c r="K29" s="52">
        <v>184</v>
      </c>
      <c r="L29" s="52">
        <v>167</v>
      </c>
      <c r="M29" s="52">
        <v>153</v>
      </c>
      <c r="N29" s="53" t="e">
        <f>(L29-#REF!)/#REF!*100</f>
        <v>#REF!</v>
      </c>
      <c r="O29" s="32"/>
      <c r="Y29" s="62"/>
      <c r="AC29" s="62"/>
    </row>
    <row r="30" spans="1:29" ht="15.75">
      <c r="A30" s="50"/>
      <c r="B30" s="50" t="s">
        <v>66</v>
      </c>
      <c r="C30" s="52">
        <v>23</v>
      </c>
      <c r="D30" s="52">
        <v>22</v>
      </c>
      <c r="E30" s="52">
        <v>25</v>
      </c>
      <c r="F30" s="52">
        <v>20</v>
      </c>
      <c r="G30" s="52">
        <v>14</v>
      </c>
      <c r="H30" s="52">
        <v>20</v>
      </c>
      <c r="I30" s="52">
        <v>19</v>
      </c>
      <c r="J30" s="52">
        <v>23</v>
      </c>
      <c r="K30" s="52">
        <v>20</v>
      </c>
      <c r="L30" s="52">
        <v>16</v>
      </c>
      <c r="M30" s="52">
        <v>17</v>
      </c>
      <c r="N30" s="53" t="e">
        <f>(L30-#REF!)/#REF!*100</f>
        <v>#REF!</v>
      </c>
      <c r="O30" s="32"/>
      <c r="Y30" s="62"/>
      <c r="AC30" s="62"/>
    </row>
    <row r="31" spans="1:29" ht="15.75">
      <c r="A31" s="50"/>
      <c r="B31" s="50" t="s">
        <v>67</v>
      </c>
      <c r="C31" s="52">
        <v>409</v>
      </c>
      <c r="D31" s="52">
        <v>357</v>
      </c>
      <c r="E31" s="52">
        <v>377</v>
      </c>
      <c r="F31" s="52">
        <v>385</v>
      </c>
      <c r="G31" s="52">
        <v>310</v>
      </c>
      <c r="H31" s="52">
        <v>326</v>
      </c>
      <c r="I31" s="52">
        <v>348</v>
      </c>
      <c r="J31" s="52">
        <v>304</v>
      </c>
      <c r="K31" s="52">
        <v>331</v>
      </c>
      <c r="L31" s="52">
        <v>306</v>
      </c>
      <c r="M31" s="52">
        <v>286</v>
      </c>
      <c r="N31" s="53" t="e">
        <f>(L31-#REF!)/#REF!*100</f>
        <v>#REF!</v>
      </c>
      <c r="O31" s="32"/>
      <c r="Y31" s="62"/>
      <c r="AC31" s="62"/>
    </row>
    <row r="32" spans="1:29" ht="1.5" customHeight="1">
      <c r="A32" s="50"/>
      <c r="B32" s="50"/>
      <c r="C32" s="56"/>
      <c r="D32" s="56"/>
      <c r="E32" s="56"/>
      <c r="F32" s="56"/>
      <c r="G32" s="63"/>
      <c r="H32" s="64"/>
      <c r="I32" s="52"/>
      <c r="J32" s="52"/>
      <c r="K32" s="52"/>
      <c r="L32" s="52"/>
      <c r="M32" s="52"/>
      <c r="N32" s="53"/>
      <c r="O32" s="32"/>
      <c r="Y32" s="62"/>
      <c r="AC32" s="62"/>
    </row>
    <row r="33" spans="1:29" ht="15.75">
      <c r="A33" s="47" t="s">
        <v>68</v>
      </c>
      <c r="B33" s="50"/>
      <c r="C33" s="56"/>
      <c r="D33" s="56"/>
      <c r="E33" s="56"/>
      <c r="F33" s="56"/>
      <c r="G33" s="63"/>
      <c r="H33" s="64"/>
      <c r="I33" s="52"/>
      <c r="J33" s="52"/>
      <c r="K33" s="52"/>
      <c r="L33" s="52"/>
      <c r="M33" s="52"/>
      <c r="N33" s="53"/>
      <c r="O33" s="32"/>
      <c r="Y33" s="62"/>
      <c r="AC33" s="62"/>
    </row>
    <row r="34" spans="1:29" ht="15.75">
      <c r="A34" s="50"/>
      <c r="B34" s="50" t="s">
        <v>62</v>
      </c>
      <c r="C34" s="52">
        <v>1587</v>
      </c>
      <c r="D34" s="52">
        <v>1279</v>
      </c>
      <c r="E34" s="52">
        <v>1211</v>
      </c>
      <c r="F34" s="52">
        <v>1156</v>
      </c>
      <c r="G34" s="52">
        <v>1143</v>
      </c>
      <c r="H34" s="52">
        <v>996</v>
      </c>
      <c r="I34" s="52">
        <v>918</v>
      </c>
      <c r="J34" s="52">
        <v>891</v>
      </c>
      <c r="K34" s="52">
        <v>774</v>
      </c>
      <c r="L34" s="52">
        <v>747</v>
      </c>
      <c r="M34" s="52">
        <v>736</v>
      </c>
      <c r="N34" s="53" t="e">
        <f>(L34-#REF!)/#REF!*100</f>
        <v>#REF!</v>
      </c>
      <c r="O34" s="32"/>
      <c r="Y34" s="62"/>
      <c r="AC34" s="62"/>
    </row>
    <row r="35" spans="1:29" ht="15.75">
      <c r="A35" s="50"/>
      <c r="B35" s="50" t="s">
        <v>63</v>
      </c>
      <c r="C35" s="52">
        <v>292</v>
      </c>
      <c r="D35" s="52">
        <v>216</v>
      </c>
      <c r="E35" s="52">
        <v>210</v>
      </c>
      <c r="F35" s="52">
        <v>210</v>
      </c>
      <c r="G35" s="52">
        <v>189</v>
      </c>
      <c r="H35" s="52">
        <v>176</v>
      </c>
      <c r="I35" s="52">
        <v>171</v>
      </c>
      <c r="J35" s="52">
        <v>151</v>
      </c>
      <c r="K35" s="52">
        <v>139</v>
      </c>
      <c r="L35" s="52">
        <v>128</v>
      </c>
      <c r="M35" s="52">
        <v>132</v>
      </c>
      <c r="N35" s="53" t="e">
        <f>(L35-#REF!)/#REF!*100</f>
        <v>#REF!</v>
      </c>
      <c r="O35" s="32"/>
      <c r="Y35" s="62"/>
      <c r="AC35" s="62"/>
    </row>
    <row r="36" spans="1:29" ht="15.75">
      <c r="A36" s="50"/>
      <c r="B36" s="50" t="s">
        <v>64</v>
      </c>
      <c r="C36" s="52">
        <v>395</v>
      </c>
      <c r="D36" s="52">
        <v>300</v>
      </c>
      <c r="E36" s="52">
        <v>358</v>
      </c>
      <c r="F36" s="52">
        <v>371</v>
      </c>
      <c r="G36" s="52">
        <v>431</v>
      </c>
      <c r="H36" s="52">
        <v>475</v>
      </c>
      <c r="I36" s="52">
        <v>454</v>
      </c>
      <c r="J36" s="52">
        <v>455</v>
      </c>
      <c r="K36" s="52">
        <v>417</v>
      </c>
      <c r="L36" s="52">
        <v>390</v>
      </c>
      <c r="M36" s="52">
        <v>403</v>
      </c>
      <c r="N36" s="53" t="e">
        <f>(L36-#REF!)/#REF!*100</f>
        <v>#REF!</v>
      </c>
      <c r="O36" s="32"/>
      <c r="Y36" s="62"/>
      <c r="AC36" s="62"/>
    </row>
    <row r="37" spans="1:29" ht="15.75">
      <c r="A37" s="50"/>
      <c r="B37" s="50" t="s">
        <v>65</v>
      </c>
      <c r="C37" s="52">
        <v>2653</v>
      </c>
      <c r="D37" s="52">
        <v>2293</v>
      </c>
      <c r="E37" s="52">
        <v>2365</v>
      </c>
      <c r="F37" s="52">
        <v>2390</v>
      </c>
      <c r="G37" s="52">
        <v>2004</v>
      </c>
      <c r="H37" s="52">
        <v>1978</v>
      </c>
      <c r="I37" s="52">
        <v>1952</v>
      </c>
      <c r="J37" s="52">
        <v>1777</v>
      </c>
      <c r="K37" s="52">
        <v>1693</v>
      </c>
      <c r="L37" s="52">
        <v>1575</v>
      </c>
      <c r="M37" s="52">
        <v>1452</v>
      </c>
      <c r="N37" s="53" t="e">
        <f>(L37-#REF!)/#REF!*100</f>
        <v>#REF!</v>
      </c>
      <c r="O37" s="32"/>
      <c r="Y37" s="62"/>
      <c r="AC37" s="62"/>
    </row>
    <row r="38" spans="1:29" ht="15.75">
      <c r="A38" s="50"/>
      <c r="B38" s="50" t="s">
        <v>66</v>
      </c>
      <c r="C38" s="52">
        <v>412</v>
      </c>
      <c r="D38" s="52">
        <v>310</v>
      </c>
      <c r="E38" s="52">
        <v>280</v>
      </c>
      <c r="F38" s="52">
        <v>330</v>
      </c>
      <c r="G38" s="52">
        <v>308</v>
      </c>
      <c r="H38" s="52">
        <v>268</v>
      </c>
      <c r="I38" s="52">
        <v>263</v>
      </c>
      <c r="J38" s="52">
        <v>250</v>
      </c>
      <c r="K38" s="52">
        <v>262</v>
      </c>
      <c r="L38" s="52">
        <v>219</v>
      </c>
      <c r="M38" s="52">
        <v>215</v>
      </c>
      <c r="N38" s="53" t="e">
        <f>(L38-#REF!)/#REF!*100</f>
        <v>#REF!</v>
      </c>
      <c r="O38" s="32"/>
      <c r="Y38" s="62"/>
      <c r="AC38" s="62"/>
    </row>
    <row r="39" spans="1:29" ht="15.75">
      <c r="A39" s="50"/>
      <c r="B39" s="50" t="s">
        <v>67</v>
      </c>
      <c r="C39" s="52">
        <v>5339</v>
      </c>
      <c r="D39" s="52">
        <v>4398</v>
      </c>
      <c r="E39" s="52">
        <v>4424</v>
      </c>
      <c r="F39" s="52">
        <v>4457</v>
      </c>
      <c r="G39" s="52">
        <v>4075</v>
      </c>
      <c r="H39" s="52">
        <v>3893</v>
      </c>
      <c r="I39" s="52">
        <v>3758</v>
      </c>
      <c r="J39" s="52">
        <v>3524</v>
      </c>
      <c r="K39" s="52">
        <v>3285</v>
      </c>
      <c r="L39" s="52">
        <v>3059</v>
      </c>
      <c r="M39" s="52">
        <v>2938</v>
      </c>
      <c r="N39" s="53" t="e">
        <f>(L39-#REF!)/#REF!*100</f>
        <v>#REF!</v>
      </c>
      <c r="O39" s="32"/>
      <c r="Y39" s="62"/>
      <c r="AC39" s="62"/>
    </row>
    <row r="40" spans="1:29" ht="1.5" customHeight="1">
      <c r="A40" s="50"/>
      <c r="B40" s="50"/>
      <c r="C40" s="56"/>
      <c r="D40" s="56"/>
      <c r="E40" s="56"/>
      <c r="F40" s="56"/>
      <c r="G40" s="63"/>
      <c r="H40" s="64"/>
      <c r="I40" s="52"/>
      <c r="J40" s="52"/>
      <c r="K40" s="52"/>
      <c r="L40" s="52"/>
      <c r="M40" s="52"/>
      <c r="N40" s="53"/>
      <c r="O40" s="32"/>
      <c r="Y40" s="62"/>
      <c r="AC40" s="62"/>
    </row>
    <row r="41" spans="1:29" ht="15.75">
      <c r="A41" s="47" t="s">
        <v>69</v>
      </c>
      <c r="B41" s="50"/>
      <c r="C41" s="56"/>
      <c r="D41" s="56"/>
      <c r="E41" s="56"/>
      <c r="F41" s="56"/>
      <c r="G41" s="63"/>
      <c r="H41" s="64"/>
      <c r="I41" s="52"/>
      <c r="J41" s="52"/>
      <c r="K41" s="52"/>
      <c r="L41" s="52"/>
      <c r="M41" s="52"/>
      <c r="N41" s="53"/>
      <c r="O41" s="32"/>
      <c r="Y41" s="62"/>
      <c r="AC41" s="62"/>
    </row>
    <row r="42" spans="1:29" ht="15.75">
      <c r="A42" s="50"/>
      <c r="B42" s="50" t="s">
        <v>62</v>
      </c>
      <c r="C42" s="52">
        <v>4635</v>
      </c>
      <c r="D42" s="52">
        <v>4326</v>
      </c>
      <c r="E42" s="52">
        <v>4155</v>
      </c>
      <c r="F42" s="52">
        <v>4077</v>
      </c>
      <c r="G42" s="52">
        <v>3763</v>
      </c>
      <c r="H42" s="52">
        <v>3602</v>
      </c>
      <c r="I42" s="52">
        <v>3406</v>
      </c>
      <c r="J42" s="52">
        <v>3315</v>
      </c>
      <c r="K42" s="52">
        <v>2989</v>
      </c>
      <c r="L42" s="52">
        <v>3071</v>
      </c>
      <c r="M42" s="52">
        <v>3033</v>
      </c>
      <c r="N42" s="53" t="e">
        <f>(L42-#REF!)/#REF!*100</f>
        <v>#REF!</v>
      </c>
      <c r="O42" s="32"/>
      <c r="Y42" s="62"/>
      <c r="AC42" s="62"/>
    </row>
    <row r="43" spans="1:29" ht="15.75">
      <c r="A43" s="50"/>
      <c r="B43" s="50" t="s">
        <v>63</v>
      </c>
      <c r="C43" s="52">
        <v>1323</v>
      </c>
      <c r="D43" s="52">
        <v>1297</v>
      </c>
      <c r="E43" s="52">
        <v>1272</v>
      </c>
      <c r="F43" s="52">
        <v>1140</v>
      </c>
      <c r="G43" s="52">
        <v>1017</v>
      </c>
      <c r="H43" s="52">
        <v>884</v>
      </c>
      <c r="I43" s="52">
        <v>916</v>
      </c>
      <c r="J43" s="52">
        <v>828</v>
      </c>
      <c r="K43" s="52">
        <v>802</v>
      </c>
      <c r="L43" s="52">
        <v>775</v>
      </c>
      <c r="M43" s="52">
        <v>780</v>
      </c>
      <c r="N43" s="53" t="e">
        <f>(L43-#REF!)/#REF!*100</f>
        <v>#REF!</v>
      </c>
      <c r="O43" s="32"/>
      <c r="Y43" s="62"/>
      <c r="AC43" s="62"/>
    </row>
    <row r="44" spans="1:29" ht="15.75">
      <c r="A44" s="50"/>
      <c r="B44" s="50" t="s">
        <v>64</v>
      </c>
      <c r="C44" s="52">
        <v>971</v>
      </c>
      <c r="D44" s="52">
        <v>850</v>
      </c>
      <c r="E44" s="52">
        <v>948</v>
      </c>
      <c r="F44" s="52">
        <v>976</v>
      </c>
      <c r="G44" s="52">
        <v>1025</v>
      </c>
      <c r="H44" s="52">
        <v>1130</v>
      </c>
      <c r="I44" s="52">
        <v>1178</v>
      </c>
      <c r="J44" s="52">
        <v>1165</v>
      </c>
      <c r="K44" s="52">
        <v>1114</v>
      </c>
      <c r="L44" s="52">
        <v>988</v>
      </c>
      <c r="M44" s="52">
        <v>1082</v>
      </c>
      <c r="N44" s="53" t="e">
        <f>(L44-#REF!)/#REF!*100</f>
        <v>#REF!</v>
      </c>
      <c r="O44" s="32"/>
      <c r="Y44" s="62"/>
      <c r="AC44" s="62"/>
    </row>
    <row r="45" spans="1:29" ht="15.75">
      <c r="A45" s="50"/>
      <c r="B45" s="50" t="s">
        <v>65</v>
      </c>
      <c r="C45" s="52">
        <v>12974</v>
      </c>
      <c r="D45" s="52">
        <v>13033</v>
      </c>
      <c r="E45" s="52">
        <v>14034</v>
      </c>
      <c r="F45" s="52">
        <v>13834</v>
      </c>
      <c r="G45" s="52">
        <v>12906</v>
      </c>
      <c r="H45" s="52">
        <v>12649</v>
      </c>
      <c r="I45" s="52">
        <v>12295</v>
      </c>
      <c r="J45" s="52">
        <v>11833</v>
      </c>
      <c r="K45" s="52">
        <v>11741</v>
      </c>
      <c r="L45" s="52">
        <v>11577</v>
      </c>
      <c r="M45" s="52">
        <v>10955</v>
      </c>
      <c r="N45" s="53" t="e">
        <f>(L45-#REF!)/#REF!*100</f>
        <v>#REF!</v>
      </c>
      <c r="O45" s="32"/>
      <c r="Y45" s="62"/>
      <c r="AC45" s="62"/>
    </row>
    <row r="46" spans="1:29" ht="15.75">
      <c r="A46" s="50"/>
      <c r="B46" s="50" t="s">
        <v>66</v>
      </c>
      <c r="C46" s="52">
        <v>2291</v>
      </c>
      <c r="D46" s="52">
        <v>2210</v>
      </c>
      <c r="E46" s="52">
        <v>2220</v>
      </c>
      <c r="F46" s="52">
        <v>2440</v>
      </c>
      <c r="G46" s="52">
        <v>2292</v>
      </c>
      <c r="H46" s="52">
        <v>2246</v>
      </c>
      <c r="I46" s="52">
        <v>2118</v>
      </c>
      <c r="J46" s="52">
        <v>2132</v>
      </c>
      <c r="K46" s="52">
        <v>2095</v>
      </c>
      <c r="L46" s="52">
        <v>2041</v>
      </c>
      <c r="M46" s="52">
        <v>1971</v>
      </c>
      <c r="N46" s="53" t="e">
        <f>(L46-#REF!)/#REF!*100</f>
        <v>#REF!</v>
      </c>
      <c r="O46" s="32"/>
      <c r="Y46" s="62"/>
      <c r="AC46" s="62"/>
    </row>
    <row r="47" spans="1:29" s="41" customFormat="1" ht="15.75">
      <c r="A47" s="47"/>
      <c r="B47" s="47" t="s">
        <v>67</v>
      </c>
      <c r="C47" s="65">
        <v>22194</v>
      </c>
      <c r="D47" s="65">
        <v>21716</v>
      </c>
      <c r="E47" s="65">
        <v>22629</v>
      </c>
      <c r="F47" s="65">
        <v>22467</v>
      </c>
      <c r="G47" s="65">
        <v>21003</v>
      </c>
      <c r="H47" s="65">
        <v>20511</v>
      </c>
      <c r="I47" s="65">
        <v>19913</v>
      </c>
      <c r="J47" s="65">
        <v>19273</v>
      </c>
      <c r="K47" s="65">
        <v>18741</v>
      </c>
      <c r="L47" s="65">
        <v>18452</v>
      </c>
      <c r="M47" s="65">
        <v>17821</v>
      </c>
      <c r="N47" s="66" t="e">
        <f>(L47-#REF!)/#REF!*100</f>
        <v>#REF!</v>
      </c>
      <c r="Y47" s="67"/>
      <c r="AC47" s="67"/>
    </row>
    <row r="48" spans="1:29" ht="1.5" customHeight="1">
      <c r="A48" s="50"/>
      <c r="B48" s="50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  <c r="O48" s="32"/>
      <c r="Y48" s="62"/>
      <c r="AC48" s="62"/>
    </row>
    <row r="49" spans="1:29" ht="15" customHeight="1">
      <c r="A49" s="50"/>
      <c r="B49" s="50" t="s">
        <v>70</v>
      </c>
      <c r="C49" s="52">
        <v>12874</v>
      </c>
      <c r="D49" s="52">
        <v>12367</v>
      </c>
      <c r="E49" s="52">
        <v>12788</v>
      </c>
      <c r="F49" s="52">
        <v>12707</v>
      </c>
      <c r="G49" s="52">
        <v>11889</v>
      </c>
      <c r="H49" s="52">
        <v>11531</v>
      </c>
      <c r="I49" s="52">
        <v>11305</v>
      </c>
      <c r="J49" s="52">
        <v>11082</v>
      </c>
      <c r="K49" s="52">
        <v>10649</v>
      </c>
      <c r="L49" s="52">
        <v>10441</v>
      </c>
      <c r="M49" s="52">
        <v>10178</v>
      </c>
      <c r="N49" s="53" t="e">
        <f>(L49-#REF!)/#REF!*100</f>
        <v>#REF!</v>
      </c>
      <c r="O49" s="32"/>
      <c r="Y49" s="62"/>
      <c r="AC49" s="62"/>
    </row>
    <row r="50" spans="1:29" ht="15" customHeight="1">
      <c r="A50" s="50"/>
      <c r="B50" s="50" t="s">
        <v>71</v>
      </c>
      <c r="C50" s="52">
        <v>9320</v>
      </c>
      <c r="D50" s="52">
        <v>9349</v>
      </c>
      <c r="E50" s="52">
        <v>9841</v>
      </c>
      <c r="F50" s="52">
        <v>9760</v>
      </c>
      <c r="G50" s="52">
        <v>9114</v>
      </c>
      <c r="H50" s="52">
        <v>8955</v>
      </c>
      <c r="I50" s="52">
        <v>8580</v>
      </c>
      <c r="J50" s="52">
        <v>8178</v>
      </c>
      <c r="K50" s="52">
        <v>8079</v>
      </c>
      <c r="L50" s="52">
        <v>7998</v>
      </c>
      <c r="M50" s="52">
        <v>7620</v>
      </c>
      <c r="N50" s="53" t="e">
        <f>(L50-#REF!)/#REF!*100</f>
        <v>#REF!</v>
      </c>
      <c r="O50" s="32"/>
      <c r="Y50" s="62"/>
      <c r="AC50" s="62"/>
    </row>
    <row r="51" spans="1:29" ht="1.5" customHeight="1">
      <c r="A51" s="50"/>
      <c r="B51" s="50"/>
      <c r="C51" s="55"/>
      <c r="D51" s="55"/>
      <c r="E51" s="55"/>
      <c r="F51" s="55"/>
      <c r="G51" s="57"/>
      <c r="H51" s="52"/>
      <c r="I51" s="52"/>
      <c r="J51" s="52"/>
      <c r="K51" s="52"/>
      <c r="L51" s="52"/>
      <c r="M51" s="52"/>
      <c r="N51" s="53"/>
      <c r="O51" s="32"/>
      <c r="Y51" s="62"/>
      <c r="AC51" s="62"/>
    </row>
    <row r="52" spans="1:29" ht="15" customHeight="1">
      <c r="A52" s="50"/>
      <c r="B52" s="50" t="s">
        <v>72</v>
      </c>
      <c r="C52" s="52">
        <v>3935</v>
      </c>
      <c r="D52" s="52">
        <v>3827</v>
      </c>
      <c r="E52" s="52">
        <v>3798</v>
      </c>
      <c r="F52" s="52">
        <v>3535</v>
      </c>
      <c r="G52" s="52">
        <v>3196</v>
      </c>
      <c r="H52" s="52">
        <v>3000</v>
      </c>
      <c r="I52" s="52">
        <v>2923</v>
      </c>
      <c r="J52" s="52">
        <v>2747</v>
      </c>
      <c r="K52" s="52">
        <v>2478</v>
      </c>
      <c r="L52" s="52">
        <v>2394</v>
      </c>
      <c r="M52" s="52">
        <v>2166</v>
      </c>
      <c r="N52" s="53" t="e">
        <f>(L52-#REF!)/#REF!*100</f>
        <v>#REF!</v>
      </c>
      <c r="O52" s="32"/>
      <c r="Y52" s="62"/>
      <c r="AC52" s="62"/>
    </row>
    <row r="53" spans="1:29" ht="15" customHeight="1">
      <c r="A53" s="50"/>
      <c r="B53" s="50" t="s">
        <v>73</v>
      </c>
      <c r="C53" s="52">
        <v>4274</v>
      </c>
      <c r="D53" s="52">
        <v>4262</v>
      </c>
      <c r="E53" s="52">
        <v>4314</v>
      </c>
      <c r="F53" s="52">
        <v>4170</v>
      </c>
      <c r="G53" s="52">
        <v>3968</v>
      </c>
      <c r="H53" s="52">
        <v>3593</v>
      </c>
      <c r="I53" s="52">
        <v>3703</v>
      </c>
      <c r="J53" s="52">
        <v>3586</v>
      </c>
      <c r="K53" s="52">
        <v>3467</v>
      </c>
      <c r="L53" s="52">
        <v>3455</v>
      </c>
      <c r="M53" s="52">
        <v>3528</v>
      </c>
      <c r="N53" s="53" t="e">
        <f>(L53-#REF!)/#REF!*100</f>
        <v>#REF!</v>
      </c>
      <c r="O53" s="32"/>
      <c r="Y53" s="62"/>
      <c r="AC53" s="62"/>
    </row>
    <row r="54" spans="1:29" ht="15" customHeight="1">
      <c r="A54" s="50"/>
      <c r="B54" s="50" t="s">
        <v>74</v>
      </c>
      <c r="C54" s="52">
        <v>11414</v>
      </c>
      <c r="D54" s="52">
        <v>11081</v>
      </c>
      <c r="E54" s="52">
        <v>12017</v>
      </c>
      <c r="F54" s="52">
        <v>12268</v>
      </c>
      <c r="G54" s="52">
        <v>11504</v>
      </c>
      <c r="H54" s="52">
        <v>11497</v>
      </c>
      <c r="I54" s="52">
        <v>10930</v>
      </c>
      <c r="J54" s="52">
        <v>10665</v>
      </c>
      <c r="K54" s="52">
        <v>10415</v>
      </c>
      <c r="L54" s="52">
        <v>10305</v>
      </c>
      <c r="M54" s="52">
        <v>9894</v>
      </c>
      <c r="N54" s="53" t="e">
        <f>(L54-#REF!)/#REF!*100</f>
        <v>#REF!</v>
      </c>
      <c r="O54" s="32"/>
      <c r="Y54" s="62"/>
      <c r="AC54" s="62"/>
    </row>
    <row r="55" spans="1:29" ht="15" customHeight="1">
      <c r="A55" s="50"/>
      <c r="B55" s="50" t="s">
        <v>75</v>
      </c>
      <c r="C55" s="52">
        <v>2571</v>
      </c>
      <c r="D55" s="52">
        <v>2546</v>
      </c>
      <c r="E55" s="52">
        <v>2500</v>
      </c>
      <c r="F55" s="52">
        <v>2494</v>
      </c>
      <c r="G55" s="52">
        <v>2291</v>
      </c>
      <c r="H55" s="52">
        <v>2339</v>
      </c>
      <c r="I55" s="52">
        <v>2288</v>
      </c>
      <c r="J55" s="52">
        <v>2225</v>
      </c>
      <c r="K55" s="52">
        <v>2328</v>
      </c>
      <c r="L55" s="52">
        <v>2252</v>
      </c>
      <c r="M55" s="52">
        <v>2204</v>
      </c>
      <c r="N55" s="53" t="e">
        <f>(L55-#REF!)/#REF!*100</f>
        <v>#REF!</v>
      </c>
      <c r="O55" s="32"/>
      <c r="Y55" s="62"/>
      <c r="AC55" s="62"/>
    </row>
    <row r="56" spans="1:29" ht="1.5" customHeight="1">
      <c r="A56" s="50"/>
      <c r="B56" s="50"/>
      <c r="C56" s="55"/>
      <c r="D56" s="55"/>
      <c r="E56" s="55"/>
      <c r="F56" s="55"/>
      <c r="G56" s="55"/>
      <c r="H56" s="57"/>
      <c r="I56" s="52"/>
      <c r="J56" s="52"/>
      <c r="K56" s="52"/>
      <c r="L56" s="52"/>
      <c r="M56" s="52"/>
      <c r="N56" s="53"/>
      <c r="O56" s="32"/>
      <c r="Y56" s="62"/>
      <c r="AC56" s="62"/>
    </row>
    <row r="57" spans="1:29" ht="15.75">
      <c r="A57" s="47" t="s">
        <v>76</v>
      </c>
      <c r="B57" s="50"/>
      <c r="C57" s="55"/>
      <c r="D57" s="55"/>
      <c r="E57" s="55"/>
      <c r="F57" s="55"/>
      <c r="G57" s="55"/>
      <c r="H57" s="57"/>
      <c r="I57" s="52"/>
      <c r="J57" s="52"/>
      <c r="K57" s="52"/>
      <c r="L57" s="52"/>
      <c r="M57" s="52"/>
      <c r="N57" s="53"/>
      <c r="O57" s="32"/>
      <c r="Y57" s="62"/>
      <c r="AC57" s="62"/>
    </row>
    <row r="58" spans="1:15" ht="15.75">
      <c r="A58" s="50"/>
      <c r="B58" s="50" t="s">
        <v>62</v>
      </c>
      <c r="C58" s="52">
        <v>16</v>
      </c>
      <c r="D58" s="52">
        <v>16</v>
      </c>
      <c r="E58" s="52">
        <v>15</v>
      </c>
      <c r="F58" s="52">
        <v>18</v>
      </c>
      <c r="G58" s="52">
        <v>17</v>
      </c>
      <c r="H58" s="52">
        <v>13</v>
      </c>
      <c r="I58" s="52">
        <v>14</v>
      </c>
      <c r="J58" s="52">
        <v>12</v>
      </c>
      <c r="K58" s="52">
        <v>5</v>
      </c>
      <c r="L58" s="52">
        <v>8</v>
      </c>
      <c r="M58" s="52">
        <v>5</v>
      </c>
      <c r="N58" s="53" t="e">
        <f>(L58-#REF!)/#REF!*100</f>
        <v>#REF!</v>
      </c>
      <c r="O58" s="32"/>
    </row>
    <row r="59" spans="1:15" ht="15.75">
      <c r="A59" s="50"/>
      <c r="B59" s="50" t="s">
        <v>63</v>
      </c>
      <c r="C59" s="52">
        <v>3</v>
      </c>
      <c r="D59" s="52">
        <v>6</v>
      </c>
      <c r="E59" s="52">
        <v>1</v>
      </c>
      <c r="F59" s="52">
        <v>3</v>
      </c>
      <c r="G59" s="52">
        <v>1</v>
      </c>
      <c r="H59" s="52">
        <v>4</v>
      </c>
      <c r="I59" s="52">
        <v>4</v>
      </c>
      <c r="J59" s="52" t="s">
        <v>77</v>
      </c>
      <c r="K59" s="52">
        <v>2</v>
      </c>
      <c r="L59" s="52" t="s">
        <v>77</v>
      </c>
      <c r="M59" s="52">
        <v>4</v>
      </c>
      <c r="N59" s="53" t="e">
        <f>(L59-#REF!)/#REF!*100</f>
        <v>#REF!</v>
      </c>
      <c r="O59" s="32"/>
    </row>
    <row r="60" spans="1:15" ht="15.75">
      <c r="A60" s="50"/>
      <c r="B60" s="50" t="s">
        <v>65</v>
      </c>
      <c r="C60" s="52">
        <v>11</v>
      </c>
      <c r="D60" s="52">
        <v>3</v>
      </c>
      <c r="E60" s="52">
        <v>9</v>
      </c>
      <c r="F60" s="52">
        <v>9</v>
      </c>
      <c r="G60" s="52">
        <v>6</v>
      </c>
      <c r="H60" s="52">
        <v>4</v>
      </c>
      <c r="I60" s="52">
        <v>2</v>
      </c>
      <c r="J60" s="52">
        <v>2</v>
      </c>
      <c r="K60" s="52">
        <v>10</v>
      </c>
      <c r="L60" s="52">
        <v>3</v>
      </c>
      <c r="M60" s="52">
        <v>1</v>
      </c>
      <c r="N60" s="53" t="e">
        <f>(L60-#REF!)/#REF!*100</f>
        <v>#REF!</v>
      </c>
      <c r="O60" s="32"/>
    </row>
    <row r="61" spans="1:15" ht="15.75">
      <c r="A61" s="50"/>
      <c r="B61" s="50" t="s">
        <v>78</v>
      </c>
      <c r="C61" s="52" t="s">
        <v>77</v>
      </c>
      <c r="D61" s="52">
        <v>2</v>
      </c>
      <c r="E61" s="52">
        <v>1</v>
      </c>
      <c r="F61" s="52">
        <v>2</v>
      </c>
      <c r="G61" s="52">
        <v>1</v>
      </c>
      <c r="H61" s="52" t="s">
        <v>77</v>
      </c>
      <c r="I61" s="52" t="s">
        <v>77</v>
      </c>
      <c r="J61" s="52" t="s">
        <v>77</v>
      </c>
      <c r="K61" s="52" t="s">
        <v>77</v>
      </c>
      <c r="L61" s="52">
        <v>1</v>
      </c>
      <c r="M61" s="52">
        <v>1</v>
      </c>
      <c r="N61" s="53" t="e">
        <f>(L61-#REF!)/#REF!*100</f>
        <v>#REF!</v>
      </c>
      <c r="O61" s="32"/>
    </row>
    <row r="62" spans="1:15" ht="15.75">
      <c r="A62" s="50"/>
      <c r="B62" s="50" t="s">
        <v>67</v>
      </c>
      <c r="C62" s="52">
        <v>30</v>
      </c>
      <c r="D62" s="52">
        <v>27</v>
      </c>
      <c r="E62" s="52">
        <v>26</v>
      </c>
      <c r="F62" s="52">
        <v>32</v>
      </c>
      <c r="G62" s="52">
        <v>25</v>
      </c>
      <c r="H62" s="52">
        <v>21</v>
      </c>
      <c r="I62" s="52">
        <v>20</v>
      </c>
      <c r="J62" s="52">
        <v>14</v>
      </c>
      <c r="K62" s="52">
        <v>17</v>
      </c>
      <c r="L62" s="52">
        <v>12</v>
      </c>
      <c r="M62" s="52">
        <v>11</v>
      </c>
      <c r="N62" s="53" t="e">
        <f>(L62-#REF!)/#REF!*100</f>
        <v>#REF!</v>
      </c>
      <c r="O62" s="32"/>
    </row>
    <row r="63" spans="1:15" ht="1.5" customHeight="1">
      <c r="A63" s="50"/>
      <c r="B63" s="50"/>
      <c r="H63" s="32"/>
      <c r="I63" s="52"/>
      <c r="J63" s="52"/>
      <c r="K63" s="52"/>
      <c r="L63" s="52"/>
      <c r="M63" s="52"/>
      <c r="N63" s="53"/>
      <c r="O63" s="32"/>
    </row>
    <row r="64" spans="1:15" ht="15.75">
      <c r="A64" s="47" t="s">
        <v>79</v>
      </c>
      <c r="B64" s="50"/>
      <c r="H64" s="32"/>
      <c r="I64" s="52"/>
      <c r="J64" s="52"/>
      <c r="K64" s="52"/>
      <c r="L64" s="52"/>
      <c r="M64" s="52"/>
      <c r="N64" s="53"/>
      <c r="O64" s="32"/>
    </row>
    <row r="65" spans="1:15" ht="15.75">
      <c r="A65" s="50"/>
      <c r="B65" s="50" t="s">
        <v>62</v>
      </c>
      <c r="C65" s="52">
        <v>638</v>
      </c>
      <c r="D65" s="52">
        <v>540</v>
      </c>
      <c r="E65" s="52">
        <v>505</v>
      </c>
      <c r="F65" s="52">
        <v>455</v>
      </c>
      <c r="G65" s="52">
        <v>430</v>
      </c>
      <c r="H65" s="52">
        <v>378</v>
      </c>
      <c r="I65" s="52">
        <v>353</v>
      </c>
      <c r="J65" s="52">
        <v>340</v>
      </c>
      <c r="K65" s="52">
        <v>272</v>
      </c>
      <c r="L65" s="52">
        <v>246</v>
      </c>
      <c r="M65" s="52">
        <v>243</v>
      </c>
      <c r="N65" s="53" t="e">
        <f>(L65-#REF!)/#REF!*100</f>
        <v>#REF!</v>
      </c>
      <c r="O65" s="32"/>
    </row>
    <row r="66" spans="1:15" ht="15.75">
      <c r="A66" s="50"/>
      <c r="B66" s="50" t="s">
        <v>63</v>
      </c>
      <c r="C66" s="52">
        <v>113</v>
      </c>
      <c r="D66" s="52">
        <v>100</v>
      </c>
      <c r="E66" s="52">
        <v>78</v>
      </c>
      <c r="F66" s="52">
        <v>64</v>
      </c>
      <c r="G66" s="52">
        <v>69</v>
      </c>
      <c r="H66" s="52">
        <v>65</v>
      </c>
      <c r="I66" s="52">
        <v>56</v>
      </c>
      <c r="J66" s="52">
        <v>46</v>
      </c>
      <c r="K66" s="52">
        <v>48</v>
      </c>
      <c r="L66" s="52">
        <v>40</v>
      </c>
      <c r="M66" s="52">
        <v>30</v>
      </c>
      <c r="N66" s="53" t="e">
        <f>(L66-#REF!)/#REF!*100</f>
        <v>#REF!</v>
      </c>
      <c r="O66" s="32"/>
    </row>
    <row r="67" spans="1:15" ht="15.75">
      <c r="A67" s="50"/>
      <c r="B67" s="50" t="s">
        <v>65</v>
      </c>
      <c r="C67" s="52">
        <v>153</v>
      </c>
      <c r="D67" s="52">
        <v>118</v>
      </c>
      <c r="E67" s="52">
        <v>138</v>
      </c>
      <c r="F67" s="52">
        <v>153</v>
      </c>
      <c r="G67" s="52">
        <v>108</v>
      </c>
      <c r="H67" s="52">
        <v>94</v>
      </c>
      <c r="I67" s="52">
        <v>110</v>
      </c>
      <c r="J67" s="52">
        <v>111</v>
      </c>
      <c r="K67" s="52">
        <v>93</v>
      </c>
      <c r="L67" s="52">
        <v>77</v>
      </c>
      <c r="M67" s="52">
        <v>69</v>
      </c>
      <c r="N67" s="53" t="e">
        <f>(L67-#REF!)/#REF!*100</f>
        <v>#REF!</v>
      </c>
      <c r="O67" s="32"/>
    </row>
    <row r="68" spans="1:15" ht="15.75">
      <c r="A68" s="50"/>
      <c r="B68" s="50" t="s">
        <v>78</v>
      </c>
      <c r="C68" s="52">
        <v>46</v>
      </c>
      <c r="D68" s="52">
        <v>32</v>
      </c>
      <c r="E68" s="52">
        <v>24</v>
      </c>
      <c r="F68" s="52">
        <v>26</v>
      </c>
      <c r="G68" s="52">
        <v>18</v>
      </c>
      <c r="H68" s="52">
        <v>24</v>
      </c>
      <c r="I68" s="52">
        <v>25</v>
      </c>
      <c r="J68" s="52">
        <v>30</v>
      </c>
      <c r="K68" s="52">
        <v>18</v>
      </c>
      <c r="L68" s="52">
        <v>20</v>
      </c>
      <c r="M68" s="52">
        <v>26</v>
      </c>
      <c r="N68" s="53" t="e">
        <f>(L68-#REF!)/#REF!*100</f>
        <v>#REF!</v>
      </c>
      <c r="O68" s="32"/>
    </row>
    <row r="69" spans="1:15" ht="15.75">
      <c r="A69" s="50"/>
      <c r="B69" s="50" t="s">
        <v>67</v>
      </c>
      <c r="C69" s="52">
        <v>950</v>
      </c>
      <c r="D69" s="52">
        <v>790</v>
      </c>
      <c r="E69" s="52">
        <v>745</v>
      </c>
      <c r="F69" s="52">
        <v>698</v>
      </c>
      <c r="G69" s="52">
        <v>625</v>
      </c>
      <c r="H69" s="52">
        <v>561</v>
      </c>
      <c r="I69" s="52">
        <v>544</v>
      </c>
      <c r="J69" s="52">
        <v>527</v>
      </c>
      <c r="K69" s="52">
        <v>431</v>
      </c>
      <c r="L69" s="52">
        <v>383</v>
      </c>
      <c r="M69" s="52">
        <v>368</v>
      </c>
      <c r="N69" s="53" t="e">
        <f>(L69-#REF!)/#REF!*100</f>
        <v>#REF!</v>
      </c>
      <c r="O69" s="32"/>
    </row>
    <row r="70" spans="1:15" ht="1.5" customHeight="1">
      <c r="A70" s="50"/>
      <c r="B70" s="50"/>
      <c r="C70" s="55"/>
      <c r="D70" s="55"/>
      <c r="E70" s="55"/>
      <c r="F70" s="55"/>
      <c r="G70" s="55"/>
      <c r="H70" s="57"/>
      <c r="I70" s="52"/>
      <c r="J70" s="52"/>
      <c r="K70" s="52"/>
      <c r="L70" s="52"/>
      <c r="M70" s="52"/>
      <c r="N70" s="53"/>
      <c r="O70" s="32"/>
    </row>
    <row r="71" spans="1:15" ht="15.75">
      <c r="A71" s="47" t="s">
        <v>80</v>
      </c>
      <c r="B71" s="50"/>
      <c r="C71" s="55"/>
      <c r="D71" s="55"/>
      <c r="E71" s="55"/>
      <c r="F71" s="55"/>
      <c r="G71" s="55"/>
      <c r="H71" s="55"/>
      <c r="I71" s="52"/>
      <c r="J71" s="52"/>
      <c r="K71" s="52"/>
      <c r="L71" s="52"/>
      <c r="M71" s="52"/>
      <c r="N71" s="53"/>
      <c r="O71" s="32"/>
    </row>
    <row r="72" spans="1:15" ht="15.75">
      <c r="A72" s="50"/>
      <c r="B72" s="50" t="s">
        <v>62</v>
      </c>
      <c r="C72" s="52">
        <v>2048</v>
      </c>
      <c r="D72" s="52">
        <v>1909</v>
      </c>
      <c r="E72" s="52">
        <v>1894</v>
      </c>
      <c r="F72" s="52">
        <v>1762</v>
      </c>
      <c r="G72" s="52">
        <v>1617</v>
      </c>
      <c r="H72" s="52">
        <v>1486</v>
      </c>
      <c r="I72" s="52">
        <v>1475</v>
      </c>
      <c r="J72" s="52">
        <v>1296</v>
      </c>
      <c r="K72" s="52">
        <v>1200</v>
      </c>
      <c r="L72" s="52">
        <v>1179</v>
      </c>
      <c r="M72" s="52">
        <v>1094</v>
      </c>
      <c r="N72" s="53" t="e">
        <f>(L72-#REF!)/#REF!*100</f>
        <v>#REF!</v>
      </c>
      <c r="O72" s="32"/>
    </row>
    <row r="73" spans="1:15" ht="15.75">
      <c r="A73" s="50"/>
      <c r="B73" s="50" t="s">
        <v>63</v>
      </c>
      <c r="C73" s="52">
        <v>550</v>
      </c>
      <c r="D73" s="52">
        <v>571</v>
      </c>
      <c r="E73" s="52">
        <v>518</v>
      </c>
      <c r="F73" s="52">
        <v>415</v>
      </c>
      <c r="G73" s="52">
        <v>374</v>
      </c>
      <c r="H73" s="52">
        <v>330</v>
      </c>
      <c r="I73" s="52">
        <v>307</v>
      </c>
      <c r="J73" s="52">
        <v>277</v>
      </c>
      <c r="K73" s="52">
        <v>276</v>
      </c>
      <c r="L73" s="52">
        <v>263</v>
      </c>
      <c r="M73" s="52">
        <v>218</v>
      </c>
      <c r="N73" s="53" t="e">
        <f>(L73-#REF!)/#REF!*100</f>
        <v>#REF!</v>
      </c>
      <c r="O73" s="32"/>
    </row>
    <row r="74" spans="1:15" ht="15.75">
      <c r="A74" s="50"/>
      <c r="B74" s="50" t="s">
        <v>65</v>
      </c>
      <c r="C74" s="52">
        <v>1059</v>
      </c>
      <c r="D74" s="52">
        <v>1047</v>
      </c>
      <c r="E74" s="52">
        <v>1180</v>
      </c>
      <c r="F74" s="52">
        <v>1117</v>
      </c>
      <c r="G74" s="52">
        <v>981</v>
      </c>
      <c r="H74" s="52">
        <v>965</v>
      </c>
      <c r="I74" s="52">
        <v>950</v>
      </c>
      <c r="J74" s="52">
        <v>928</v>
      </c>
      <c r="K74" s="52">
        <v>824</v>
      </c>
      <c r="L74" s="52">
        <v>805</v>
      </c>
      <c r="M74" s="52">
        <v>683</v>
      </c>
      <c r="N74" s="53" t="e">
        <f>(L74-#REF!)/#REF!*100</f>
        <v>#REF!</v>
      </c>
      <c r="O74" s="32"/>
    </row>
    <row r="75" spans="1:15" ht="15.75">
      <c r="A75" s="50"/>
      <c r="B75" s="50" t="s">
        <v>78</v>
      </c>
      <c r="C75" s="52">
        <v>278</v>
      </c>
      <c r="D75" s="52">
        <v>300</v>
      </c>
      <c r="E75" s="52">
        <v>206</v>
      </c>
      <c r="F75" s="52">
        <v>241</v>
      </c>
      <c r="G75" s="52">
        <v>224</v>
      </c>
      <c r="H75" s="52">
        <v>219</v>
      </c>
      <c r="I75" s="52">
        <v>191</v>
      </c>
      <c r="J75" s="52">
        <v>246</v>
      </c>
      <c r="K75" s="52">
        <v>178</v>
      </c>
      <c r="L75" s="52">
        <v>147</v>
      </c>
      <c r="M75" s="52">
        <v>171</v>
      </c>
      <c r="N75" s="53" t="e">
        <f>(L75-#REF!)/#REF!*100</f>
        <v>#REF!</v>
      </c>
      <c r="O75" s="32"/>
    </row>
    <row r="76" spans="1:15" ht="15.75">
      <c r="A76" s="50"/>
      <c r="B76" s="50" t="s">
        <v>67</v>
      </c>
      <c r="C76" s="52">
        <v>3935</v>
      </c>
      <c r="D76" s="52">
        <v>3827</v>
      </c>
      <c r="E76" s="52">
        <v>3798</v>
      </c>
      <c r="F76" s="52">
        <v>3535</v>
      </c>
      <c r="G76" s="52">
        <v>3196</v>
      </c>
      <c r="H76" s="52">
        <v>3000</v>
      </c>
      <c r="I76" s="52">
        <v>2923</v>
      </c>
      <c r="J76" s="52">
        <v>2747</v>
      </c>
      <c r="K76" s="52">
        <v>2478</v>
      </c>
      <c r="L76" s="52">
        <v>2394</v>
      </c>
      <c r="M76" s="52">
        <v>2166</v>
      </c>
      <c r="N76" s="53" t="e">
        <f>(L76-#REF!)/#REF!*100</f>
        <v>#REF!</v>
      </c>
      <c r="O76" s="32"/>
    </row>
    <row r="77" spans="1:15" ht="1.5" customHeight="1">
      <c r="A77" s="46"/>
      <c r="B77" s="50"/>
      <c r="C77" s="55"/>
      <c r="D77" s="55"/>
      <c r="E77" s="55"/>
      <c r="F77" s="55"/>
      <c r="G77" s="57"/>
      <c r="H77" s="52"/>
      <c r="I77" s="52"/>
      <c r="J77" s="52"/>
      <c r="K77" s="52"/>
      <c r="L77" s="52"/>
      <c r="M77" s="52"/>
      <c r="N77" s="53"/>
      <c r="O77" s="32"/>
    </row>
    <row r="78" spans="1:15" ht="16.5" customHeight="1">
      <c r="A78" s="47" t="s">
        <v>90</v>
      </c>
      <c r="B78" s="50"/>
      <c r="C78" s="68">
        <v>2041.5</v>
      </c>
      <c r="D78" s="68">
        <v>1815.1</v>
      </c>
      <c r="E78" s="68">
        <v>1870.3</v>
      </c>
      <c r="F78" s="68">
        <v>1879</v>
      </c>
      <c r="G78" s="68">
        <v>1678.7</v>
      </c>
      <c r="H78" s="68">
        <v>1657.7</v>
      </c>
      <c r="I78" s="69">
        <v>1646.8</v>
      </c>
      <c r="J78" s="68">
        <v>1537.4</v>
      </c>
      <c r="K78" s="68">
        <v>1516.6</v>
      </c>
      <c r="L78" s="68">
        <v>1446.6</v>
      </c>
      <c r="M78" s="68">
        <v>1382</v>
      </c>
      <c r="N78" s="53" t="e">
        <f>(L78-#REF!)/#REF!*100</f>
        <v>#REF!</v>
      </c>
      <c r="O78" s="32"/>
    </row>
    <row r="79" spans="1:15" ht="3" customHeight="1" thickBot="1">
      <c r="A79" s="70"/>
      <c r="B79" s="70"/>
      <c r="C79" s="71"/>
      <c r="D79" s="71"/>
      <c r="E79" s="71"/>
      <c r="F79" s="71"/>
      <c r="G79" s="71"/>
      <c r="H79" s="71"/>
      <c r="I79" s="71"/>
      <c r="J79" s="36"/>
      <c r="K79" s="36"/>
      <c r="L79" s="35"/>
      <c r="M79" s="35"/>
      <c r="N79" s="72"/>
      <c r="O79" s="73"/>
    </row>
    <row r="80" spans="1:13" ht="4.5" customHeight="1">
      <c r="A80" s="30"/>
      <c r="C80" s="48"/>
      <c r="D80" s="48"/>
      <c r="E80" s="48"/>
      <c r="F80" s="48"/>
      <c r="G80" s="48"/>
      <c r="H80" s="48"/>
      <c r="I80" s="48"/>
      <c r="J80" s="48"/>
      <c r="K80" s="48"/>
      <c r="L80" s="30"/>
      <c r="M80" s="30"/>
    </row>
    <row r="81" spans="1:13" ht="15">
      <c r="A81" s="74" t="s">
        <v>81</v>
      </c>
      <c r="B81" s="75" t="s">
        <v>82</v>
      </c>
      <c r="C81" s="48"/>
      <c r="D81" s="48"/>
      <c r="E81" s="48"/>
      <c r="F81" s="48"/>
      <c r="G81" s="48"/>
      <c r="H81" s="48"/>
      <c r="I81" s="48"/>
      <c r="J81" s="48"/>
      <c r="K81" s="48"/>
      <c r="L81" s="30"/>
      <c r="M81" s="30"/>
    </row>
    <row r="82" spans="1:13" ht="15">
      <c r="A82" s="74" t="s">
        <v>83</v>
      </c>
      <c r="B82" s="75" t="s">
        <v>84</v>
      </c>
      <c r="C82" s="48"/>
      <c r="D82" s="48"/>
      <c r="E82" s="48"/>
      <c r="F82" s="48"/>
      <c r="G82" s="48"/>
      <c r="H82" s="48"/>
      <c r="I82" s="48"/>
      <c r="J82" s="48"/>
      <c r="K82" s="48"/>
      <c r="L82" s="30"/>
      <c r="M82" s="30"/>
    </row>
    <row r="83" spans="1:13" ht="15">
      <c r="A83" s="74" t="s">
        <v>85</v>
      </c>
      <c r="B83" s="75" t="s">
        <v>86</v>
      </c>
      <c r="C83" s="48"/>
      <c r="D83" s="48"/>
      <c r="E83" s="48"/>
      <c r="F83" s="48"/>
      <c r="G83" s="48"/>
      <c r="H83" s="48"/>
      <c r="I83" s="48"/>
      <c r="J83" s="48"/>
      <c r="K83" s="48"/>
      <c r="L83" s="30"/>
      <c r="M83" s="30"/>
    </row>
    <row r="84" spans="1:13" ht="15">
      <c r="A84" s="76"/>
      <c r="C84" s="48"/>
      <c r="D84" s="48"/>
      <c r="E84" s="48"/>
      <c r="F84" s="48"/>
      <c r="G84" s="48"/>
      <c r="H84" s="48"/>
      <c r="I84" s="48"/>
      <c r="J84" s="48"/>
      <c r="K84" s="48"/>
      <c r="L84" s="30"/>
      <c r="M84" s="30"/>
    </row>
    <row r="85" spans="3:13" ht="15">
      <c r="C85" s="48"/>
      <c r="D85" s="48"/>
      <c r="E85" s="48"/>
      <c r="F85" s="48"/>
      <c r="G85" s="48"/>
      <c r="H85" s="48"/>
      <c r="I85" s="48"/>
      <c r="J85" s="48"/>
      <c r="K85" s="48"/>
      <c r="L85" s="30"/>
      <c r="M85" s="30"/>
    </row>
    <row r="86" spans="3:13" ht="15">
      <c r="C86" s="48"/>
      <c r="D86" s="48"/>
      <c r="E86" s="48"/>
      <c r="F86" s="48"/>
      <c r="G86" s="48"/>
      <c r="H86" s="48"/>
      <c r="I86" s="48"/>
      <c r="J86" s="48"/>
      <c r="K86" s="48"/>
      <c r="L86" s="30"/>
      <c r="M86" s="30"/>
    </row>
    <row r="87" spans="3:13" ht="15">
      <c r="C87" s="48"/>
      <c r="D87" s="48"/>
      <c r="E87" s="48"/>
      <c r="F87" s="48"/>
      <c r="G87" s="48"/>
      <c r="H87" s="48"/>
      <c r="I87" s="48"/>
      <c r="J87" s="48"/>
      <c r="K87" s="48"/>
      <c r="L87" s="30"/>
      <c r="M87" s="30"/>
    </row>
    <row r="88" spans="3:13" ht="15">
      <c r="C88" s="48"/>
      <c r="D88" s="48"/>
      <c r="E88" s="48"/>
      <c r="F88" s="48"/>
      <c r="G88" s="48"/>
      <c r="H88" s="48"/>
      <c r="I88" s="48"/>
      <c r="J88" s="48"/>
      <c r="K88" s="48"/>
      <c r="L88" s="30"/>
      <c r="M88" s="30"/>
    </row>
    <row r="89" spans="3:13" ht="15">
      <c r="C89" s="48"/>
      <c r="D89" s="48"/>
      <c r="E89" s="48"/>
      <c r="F89" s="48"/>
      <c r="G89" s="48"/>
      <c r="H89" s="48"/>
      <c r="I89" s="48"/>
      <c r="J89" s="48"/>
      <c r="K89" s="48"/>
      <c r="L89" s="30"/>
      <c r="M89" s="30"/>
    </row>
    <row r="90" spans="1:13" ht="15">
      <c r="A90" s="30"/>
      <c r="C90" s="48"/>
      <c r="D90" s="48"/>
      <c r="E90" s="48"/>
      <c r="F90" s="48"/>
      <c r="G90" s="48"/>
      <c r="H90" s="48"/>
      <c r="I90" s="48"/>
      <c r="J90" s="48"/>
      <c r="K90" s="48"/>
      <c r="L90" s="30"/>
      <c r="M90" s="30"/>
    </row>
    <row r="91" spans="1:13" ht="15">
      <c r="A91" s="30"/>
      <c r="C91" s="48"/>
      <c r="D91" s="48"/>
      <c r="E91" s="48"/>
      <c r="F91" s="48"/>
      <c r="G91" s="48"/>
      <c r="H91" s="48"/>
      <c r="I91" s="48"/>
      <c r="J91" s="48"/>
      <c r="K91" s="48"/>
      <c r="L91" s="30"/>
      <c r="M91" s="30"/>
    </row>
    <row r="92" spans="1:13" ht="15">
      <c r="A92" s="30"/>
      <c r="C92" s="48"/>
      <c r="D92" s="48"/>
      <c r="E92" s="48"/>
      <c r="F92" s="48"/>
      <c r="G92" s="48"/>
      <c r="H92" s="48"/>
      <c r="I92" s="48"/>
      <c r="J92" s="48"/>
      <c r="K92" s="48"/>
      <c r="L92" s="30"/>
      <c r="M92" s="30"/>
    </row>
    <row r="93" spans="1:13" ht="15">
      <c r="A93" s="76"/>
      <c r="C93" s="48"/>
      <c r="D93" s="48"/>
      <c r="E93" s="48"/>
      <c r="F93" s="48"/>
      <c r="G93" s="48"/>
      <c r="H93" s="48"/>
      <c r="I93" s="48"/>
      <c r="J93" s="48"/>
      <c r="K93" s="48"/>
      <c r="L93" s="30"/>
      <c r="M93" s="30"/>
    </row>
    <row r="94" spans="1:13" ht="15">
      <c r="A94" s="30"/>
      <c r="C94" s="48"/>
      <c r="D94" s="48"/>
      <c r="E94" s="48"/>
      <c r="F94" s="48"/>
      <c r="G94" s="48"/>
      <c r="H94" s="48"/>
      <c r="I94" s="48"/>
      <c r="J94" s="48"/>
      <c r="K94" s="48"/>
      <c r="L94" s="30"/>
      <c r="M94" s="30"/>
    </row>
    <row r="95" spans="1:13" ht="15">
      <c r="A95" s="30"/>
      <c r="C95" s="48"/>
      <c r="D95" s="48"/>
      <c r="E95" s="48"/>
      <c r="F95" s="48"/>
      <c r="G95" s="48"/>
      <c r="H95" s="48"/>
      <c r="I95" s="48"/>
      <c r="J95" s="48"/>
      <c r="K95" s="48"/>
      <c r="L95" s="30"/>
      <c r="M95" s="30"/>
    </row>
    <row r="96" spans="1:13" ht="15">
      <c r="A96" s="30"/>
      <c r="C96" s="48"/>
      <c r="D96" s="48"/>
      <c r="E96" s="48"/>
      <c r="F96" s="48"/>
      <c r="G96" s="48"/>
      <c r="H96" s="48"/>
      <c r="I96" s="48"/>
      <c r="J96" s="48"/>
      <c r="K96" s="48"/>
      <c r="L96" s="30"/>
      <c r="M96" s="30"/>
    </row>
    <row r="97" spans="1:13" ht="15">
      <c r="A97" s="30"/>
      <c r="C97" s="48"/>
      <c r="D97" s="48"/>
      <c r="E97" s="48"/>
      <c r="F97" s="48"/>
      <c r="G97" s="48"/>
      <c r="H97" s="48"/>
      <c r="I97" s="48"/>
      <c r="J97" s="48"/>
      <c r="K97" s="48"/>
      <c r="L97" s="30"/>
      <c r="M97" s="30"/>
    </row>
    <row r="98" spans="1:13" ht="15">
      <c r="A98" s="30"/>
      <c r="C98" s="48"/>
      <c r="D98" s="48"/>
      <c r="E98" s="48"/>
      <c r="F98" s="48"/>
      <c r="G98" s="48"/>
      <c r="H98" s="48"/>
      <c r="I98" s="48"/>
      <c r="J98" s="48"/>
      <c r="K98" s="48"/>
      <c r="L98" s="30"/>
      <c r="M98" s="30"/>
    </row>
    <row r="99" spans="1:13" ht="15">
      <c r="A99" s="30"/>
      <c r="C99" s="48"/>
      <c r="D99" s="48"/>
      <c r="E99" s="48"/>
      <c r="F99" s="48"/>
      <c r="G99" s="48"/>
      <c r="H99" s="48"/>
      <c r="I99" s="48"/>
      <c r="J99" s="48"/>
      <c r="K99" s="48"/>
      <c r="L99" s="30"/>
      <c r="M99" s="30"/>
    </row>
    <row r="100" spans="1:13" ht="15">
      <c r="A100" s="30"/>
      <c r="C100" s="48"/>
      <c r="D100" s="48"/>
      <c r="E100" s="48"/>
      <c r="F100" s="48"/>
      <c r="G100" s="48"/>
      <c r="H100" s="48"/>
      <c r="I100" s="48"/>
      <c r="J100" s="48"/>
      <c r="K100" s="48"/>
      <c r="L100" s="30"/>
      <c r="M100" s="30"/>
    </row>
    <row r="101" spans="1:13" ht="15">
      <c r="A101" s="30"/>
      <c r="C101" s="48"/>
      <c r="D101" s="48"/>
      <c r="E101" s="48"/>
      <c r="F101" s="48"/>
      <c r="G101" s="48"/>
      <c r="H101" s="48"/>
      <c r="I101" s="48"/>
      <c r="J101" s="48"/>
      <c r="K101" s="48"/>
      <c r="L101" s="30"/>
      <c r="M101" s="30"/>
    </row>
    <row r="102" spans="1:13" ht="15">
      <c r="A102" s="30"/>
      <c r="C102" s="48"/>
      <c r="D102" s="48"/>
      <c r="E102" s="48"/>
      <c r="F102" s="48"/>
      <c r="G102" s="48"/>
      <c r="H102" s="48"/>
      <c r="I102" s="48"/>
      <c r="J102" s="48"/>
      <c r="K102" s="48"/>
      <c r="L102" s="30"/>
      <c r="M102" s="30"/>
    </row>
    <row r="103" spans="1:13" ht="15">
      <c r="A103" s="30"/>
      <c r="C103" s="48"/>
      <c r="D103" s="48"/>
      <c r="E103" s="48"/>
      <c r="F103" s="48"/>
      <c r="G103" s="48"/>
      <c r="H103" s="48"/>
      <c r="I103" s="48"/>
      <c r="J103" s="48"/>
      <c r="K103" s="48"/>
      <c r="L103" s="30"/>
      <c r="M103" s="30"/>
    </row>
    <row r="104" spans="1:13" ht="15">
      <c r="A104" s="30"/>
      <c r="C104" s="48"/>
      <c r="D104" s="48"/>
      <c r="E104" s="48"/>
      <c r="F104" s="48"/>
      <c r="G104" s="48"/>
      <c r="H104" s="48"/>
      <c r="I104" s="48"/>
      <c r="J104" s="48"/>
      <c r="K104" s="48"/>
      <c r="L104" s="30"/>
      <c r="M104" s="30"/>
    </row>
    <row r="105" spans="1:13" ht="15">
      <c r="A105" s="30"/>
      <c r="C105" s="48"/>
      <c r="D105" s="48"/>
      <c r="E105" s="48"/>
      <c r="F105" s="48"/>
      <c r="G105" s="48"/>
      <c r="H105" s="48"/>
      <c r="I105" s="48"/>
      <c r="J105" s="48"/>
      <c r="K105" s="48"/>
      <c r="L105" s="30"/>
      <c r="M105" s="30"/>
    </row>
    <row r="106" spans="1:13" ht="15">
      <c r="A106" s="30"/>
      <c r="C106" s="48"/>
      <c r="D106" s="48"/>
      <c r="E106" s="48"/>
      <c r="F106" s="48"/>
      <c r="G106" s="48"/>
      <c r="H106" s="48"/>
      <c r="I106" s="48"/>
      <c r="J106" s="48"/>
      <c r="K106" s="48"/>
      <c r="L106" s="30"/>
      <c r="M106" s="30"/>
    </row>
    <row r="107" spans="1:13" ht="15">
      <c r="A107" s="30"/>
      <c r="C107" s="48"/>
      <c r="D107" s="48"/>
      <c r="E107" s="48"/>
      <c r="F107" s="48"/>
      <c r="G107" s="48"/>
      <c r="H107" s="48"/>
      <c r="I107" s="48"/>
      <c r="J107" s="48"/>
      <c r="K107" s="48"/>
      <c r="L107" s="30"/>
      <c r="M107" s="30"/>
    </row>
    <row r="108" spans="1:13" ht="15">
      <c r="A108" s="30"/>
      <c r="C108" s="48"/>
      <c r="D108" s="48"/>
      <c r="E108" s="48"/>
      <c r="F108" s="48"/>
      <c r="G108" s="48"/>
      <c r="H108" s="48"/>
      <c r="I108" s="48"/>
      <c r="J108" s="48"/>
      <c r="K108" s="48"/>
      <c r="L108" s="30"/>
      <c r="M108" s="30"/>
    </row>
    <row r="109" spans="1:13" ht="15">
      <c r="A109" s="30"/>
      <c r="C109" s="48"/>
      <c r="D109" s="48"/>
      <c r="E109" s="48"/>
      <c r="F109" s="48"/>
      <c r="G109" s="48"/>
      <c r="H109" s="48"/>
      <c r="I109" s="48"/>
      <c r="J109" s="48"/>
      <c r="K109" s="48"/>
      <c r="L109" s="30"/>
      <c r="M109" s="30"/>
    </row>
    <row r="110" spans="1:13" ht="15">
      <c r="A110" s="30"/>
      <c r="C110" s="48"/>
      <c r="D110" s="48"/>
      <c r="E110" s="48"/>
      <c r="F110" s="48"/>
      <c r="G110" s="48"/>
      <c r="H110" s="48"/>
      <c r="I110" s="48"/>
      <c r="J110" s="48"/>
      <c r="K110" s="48"/>
      <c r="L110" s="30"/>
      <c r="M110" s="30"/>
    </row>
    <row r="111" spans="1:13" ht="15">
      <c r="A111" s="30"/>
      <c r="C111" s="48"/>
      <c r="D111" s="48"/>
      <c r="E111" s="48"/>
      <c r="F111" s="48"/>
      <c r="G111" s="48"/>
      <c r="H111" s="48"/>
      <c r="I111" s="48"/>
      <c r="J111" s="48"/>
      <c r="K111" s="48"/>
      <c r="L111" s="30"/>
      <c r="M111" s="30"/>
    </row>
    <row r="112" spans="1:13" ht="15">
      <c r="A112" s="30"/>
      <c r="C112" s="48"/>
      <c r="D112" s="48"/>
      <c r="E112" s="48"/>
      <c r="F112" s="48"/>
      <c r="G112" s="48"/>
      <c r="H112" s="48"/>
      <c r="I112" s="48"/>
      <c r="J112" s="48"/>
      <c r="K112" s="48"/>
      <c r="L112" s="30"/>
      <c r="M112" s="30"/>
    </row>
    <row r="113" spans="1:13" ht="15">
      <c r="A113" s="30"/>
      <c r="C113" s="48"/>
      <c r="D113" s="48"/>
      <c r="E113" s="48"/>
      <c r="F113" s="48"/>
      <c r="G113" s="48"/>
      <c r="H113" s="48"/>
      <c r="I113" s="48"/>
      <c r="J113" s="48"/>
      <c r="K113" s="48"/>
      <c r="L113" s="30"/>
      <c r="M113" s="30"/>
    </row>
    <row r="114" spans="1:13" ht="15">
      <c r="A114" s="30"/>
      <c r="C114" s="48"/>
      <c r="D114" s="48"/>
      <c r="E114" s="48"/>
      <c r="F114" s="48"/>
      <c r="G114" s="48"/>
      <c r="H114" s="48"/>
      <c r="I114" s="48"/>
      <c r="J114" s="48"/>
      <c r="K114" s="48"/>
      <c r="L114" s="30"/>
      <c r="M114" s="30"/>
    </row>
    <row r="115" spans="1:13" ht="15">
      <c r="A115" s="30"/>
      <c r="C115" s="48"/>
      <c r="D115" s="48"/>
      <c r="E115" s="48"/>
      <c r="F115" s="48"/>
      <c r="G115" s="48"/>
      <c r="H115" s="48"/>
      <c r="I115" s="48"/>
      <c r="J115" s="48"/>
      <c r="K115" s="48"/>
      <c r="L115" s="30"/>
      <c r="M115" s="30"/>
    </row>
    <row r="116" spans="1:13" ht="15">
      <c r="A116" s="30"/>
      <c r="C116" s="48"/>
      <c r="D116" s="48"/>
      <c r="E116" s="48"/>
      <c r="F116" s="48"/>
      <c r="G116" s="48"/>
      <c r="H116" s="48"/>
      <c r="I116" s="48"/>
      <c r="J116" s="48"/>
      <c r="K116" s="48"/>
      <c r="L116" s="30"/>
      <c r="M116" s="30"/>
    </row>
  </sheetData>
  <printOptions/>
  <pageMargins left="0.7480314960629921" right="0.5905511811023623" top="0.5118110236220472" bottom="0.5511811023622047" header="0.5118110236220472" footer="0.5118110236220472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18.57421875" style="2" customWidth="1"/>
    <col min="3" max="3" width="7.28125" style="2" customWidth="1"/>
    <col min="4" max="4" width="9.28125" style="2" bestFit="1" customWidth="1"/>
    <col min="5" max="5" width="9.28125" style="2" customWidth="1"/>
    <col min="6" max="6" width="8.140625" style="2" customWidth="1"/>
    <col min="7" max="7" width="1.1484375" style="2" customWidth="1"/>
    <col min="8" max="8" width="7.28125" style="2" customWidth="1"/>
    <col min="9" max="11" width="9.28125" style="2" customWidth="1"/>
    <col min="12" max="12" width="1.8515625" style="2" customWidth="1"/>
    <col min="13" max="13" width="9.8515625" style="2" customWidth="1"/>
    <col min="14" max="14" width="5.140625" style="2" customWidth="1"/>
    <col min="15" max="16384" width="9.140625" style="2" customWidth="1"/>
  </cols>
  <sheetData>
    <row r="1" spans="1:8" ht="15.75">
      <c r="A1" s="1" t="s">
        <v>0</v>
      </c>
      <c r="H1" s="3"/>
    </row>
    <row r="2" spans="1:14" ht="9.7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3.5" thickBot="1">
      <c r="A3" s="6"/>
      <c r="B3" s="6"/>
      <c r="C3" s="7"/>
      <c r="D3" s="8" t="s">
        <v>1</v>
      </c>
      <c r="E3" s="9"/>
      <c r="F3" s="7"/>
      <c r="G3" s="6"/>
      <c r="H3" s="7"/>
      <c r="I3" s="10" t="s">
        <v>2</v>
      </c>
      <c r="J3" s="11"/>
      <c r="K3" s="7"/>
      <c r="L3" s="6"/>
      <c r="M3" s="12" t="s">
        <v>3</v>
      </c>
      <c r="N3" s="12"/>
    </row>
    <row r="4" spans="1:14" ht="19.5" customHeight="1" thickBot="1">
      <c r="A4" s="5"/>
      <c r="B4" s="5"/>
      <c r="C4" s="13" t="s">
        <v>4</v>
      </c>
      <c r="D4" s="13" t="s">
        <v>5</v>
      </c>
      <c r="E4" s="13" t="s">
        <v>6</v>
      </c>
      <c r="F4" s="13" t="s">
        <v>7</v>
      </c>
      <c r="G4" s="13"/>
      <c r="H4" s="13" t="s">
        <v>8</v>
      </c>
      <c r="I4" s="13" t="s">
        <v>5</v>
      </c>
      <c r="J4" s="13" t="s">
        <v>6</v>
      </c>
      <c r="K4" s="13" t="s">
        <v>7</v>
      </c>
      <c r="L4" s="13"/>
      <c r="M4" s="14" t="s">
        <v>9</v>
      </c>
      <c r="N4" s="14"/>
    </row>
    <row r="5" spans="1:12" ht="5.25" customHeight="1">
      <c r="A5" s="6"/>
      <c r="B5" s="6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 ht="12.75">
      <c r="A6" s="16" t="s">
        <v>10</v>
      </c>
      <c r="B6" s="6"/>
      <c r="C6" s="17">
        <f>SUM(C7:C10)</f>
        <v>24</v>
      </c>
      <c r="D6" s="17">
        <f>SUM(D7:D10)</f>
        <v>171</v>
      </c>
      <c r="E6" s="17">
        <f>SUM(E7:E10)</f>
        <v>588</v>
      </c>
      <c r="F6" s="17">
        <f>SUM(F7:F10)</f>
        <v>783</v>
      </c>
      <c r="G6" s="17"/>
      <c r="H6" s="17">
        <f>SUM(H7:H10)</f>
        <v>27</v>
      </c>
      <c r="I6" s="17">
        <f>SUM(I7:I10)</f>
        <v>215</v>
      </c>
      <c r="J6" s="17">
        <f>SUM(J7:J10)</f>
        <v>945</v>
      </c>
      <c r="K6" s="17">
        <f>SUM(K7:K10)</f>
        <v>1187</v>
      </c>
      <c r="L6" s="18"/>
      <c r="M6" s="17">
        <f>SUM(M7:M10)</f>
        <v>93</v>
      </c>
    </row>
    <row r="7" spans="2:13" ht="12.75">
      <c r="B7" s="2" t="s">
        <v>11</v>
      </c>
      <c r="C7" s="19">
        <v>19</v>
      </c>
      <c r="D7" s="19">
        <v>141</v>
      </c>
      <c r="E7" s="19">
        <v>496</v>
      </c>
      <c r="F7" s="19">
        <v>656</v>
      </c>
      <c r="G7" s="19"/>
      <c r="H7" s="19">
        <v>20</v>
      </c>
      <c r="I7" s="19">
        <v>179</v>
      </c>
      <c r="J7" s="19">
        <v>794</v>
      </c>
      <c r="K7" s="19">
        <v>993</v>
      </c>
      <c r="L7" s="19"/>
      <c r="M7" s="20">
        <v>75</v>
      </c>
    </row>
    <row r="8" spans="2:13" ht="12.75">
      <c r="B8" s="2" t="s">
        <v>12</v>
      </c>
      <c r="C8" s="19">
        <v>0</v>
      </c>
      <c r="D8" s="19">
        <v>8</v>
      </c>
      <c r="E8" s="19">
        <v>32</v>
      </c>
      <c r="F8" s="19">
        <v>40</v>
      </c>
      <c r="G8" s="19"/>
      <c r="H8" s="19">
        <v>0</v>
      </c>
      <c r="I8" s="19">
        <v>8</v>
      </c>
      <c r="J8" s="19">
        <v>46</v>
      </c>
      <c r="K8" s="19">
        <v>54</v>
      </c>
      <c r="L8" s="19"/>
      <c r="M8" s="20">
        <v>5</v>
      </c>
    </row>
    <row r="9" spans="2:13" ht="12.75">
      <c r="B9" s="2" t="s">
        <v>13</v>
      </c>
      <c r="C9" s="19">
        <v>3</v>
      </c>
      <c r="D9" s="19">
        <v>9</v>
      </c>
      <c r="E9" s="19">
        <v>34</v>
      </c>
      <c r="F9" s="19">
        <v>46</v>
      </c>
      <c r="G9" s="19"/>
      <c r="H9" s="19">
        <v>3</v>
      </c>
      <c r="I9" s="19">
        <v>12</v>
      </c>
      <c r="J9" s="19">
        <v>56</v>
      </c>
      <c r="K9" s="19">
        <v>71</v>
      </c>
      <c r="L9" s="19"/>
      <c r="M9" s="20">
        <v>5</v>
      </c>
    </row>
    <row r="10" spans="2:13" ht="12.75">
      <c r="B10" s="2" t="s">
        <v>14</v>
      </c>
      <c r="C10" s="19">
        <v>2</v>
      </c>
      <c r="D10" s="19">
        <v>13</v>
      </c>
      <c r="E10" s="19">
        <v>26</v>
      </c>
      <c r="F10" s="19">
        <v>41</v>
      </c>
      <c r="G10" s="19"/>
      <c r="H10" s="19">
        <v>4</v>
      </c>
      <c r="I10" s="19">
        <v>16</v>
      </c>
      <c r="J10" s="19">
        <v>49</v>
      </c>
      <c r="K10" s="19">
        <v>69</v>
      </c>
      <c r="L10" s="19"/>
      <c r="M10" s="20">
        <v>8</v>
      </c>
    </row>
    <row r="11" spans="3:13" ht="12.75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</row>
    <row r="12" spans="1:13" ht="12.75">
      <c r="A12" s="16" t="s">
        <v>15</v>
      </c>
      <c r="C12" s="17">
        <f>SUM(C13:C15)</f>
        <v>48</v>
      </c>
      <c r="D12" s="17">
        <f>SUM(D13:D15)</f>
        <v>221</v>
      </c>
      <c r="E12" s="17">
        <f>SUM(E13:E15)</f>
        <v>931</v>
      </c>
      <c r="F12" s="17">
        <f>SUM(F13:F15)</f>
        <v>1200</v>
      </c>
      <c r="G12" s="17"/>
      <c r="H12" s="17">
        <f>SUM(H13:H15)</f>
        <v>53</v>
      </c>
      <c r="I12" s="17">
        <f>SUM(I13:I15)</f>
        <v>262</v>
      </c>
      <c r="J12" s="17">
        <f>SUM(J13:J15)</f>
        <v>1282</v>
      </c>
      <c r="K12" s="17">
        <f>SUM(K13:K15)</f>
        <v>1597</v>
      </c>
      <c r="L12" s="18"/>
      <c r="M12" s="17">
        <f>SUM(M13:M15)</f>
        <v>150</v>
      </c>
    </row>
    <row r="13" spans="2:13" ht="12.75">
      <c r="B13" s="2" t="s">
        <v>16</v>
      </c>
      <c r="C13" s="19">
        <v>7</v>
      </c>
      <c r="D13" s="19">
        <v>64</v>
      </c>
      <c r="E13" s="19">
        <v>359</v>
      </c>
      <c r="F13" s="19">
        <v>430</v>
      </c>
      <c r="G13" s="19"/>
      <c r="H13" s="19">
        <v>7</v>
      </c>
      <c r="I13" s="19">
        <v>74</v>
      </c>
      <c r="J13" s="19">
        <v>446</v>
      </c>
      <c r="K13" s="19">
        <v>527</v>
      </c>
      <c r="L13" s="19"/>
      <c r="M13" s="20">
        <v>56</v>
      </c>
    </row>
    <row r="14" spans="2:13" ht="12.75">
      <c r="B14" s="2" t="s">
        <v>17</v>
      </c>
      <c r="C14" s="19">
        <v>32</v>
      </c>
      <c r="D14" s="19">
        <v>131</v>
      </c>
      <c r="E14" s="19">
        <v>440</v>
      </c>
      <c r="F14" s="19">
        <v>603</v>
      </c>
      <c r="G14" s="19"/>
      <c r="H14" s="19">
        <v>36</v>
      </c>
      <c r="I14" s="19">
        <v>158</v>
      </c>
      <c r="J14" s="19">
        <v>647</v>
      </c>
      <c r="K14" s="19">
        <v>841</v>
      </c>
      <c r="L14" s="19"/>
      <c r="M14" s="20">
        <v>66</v>
      </c>
    </row>
    <row r="15" spans="2:13" ht="12.75">
      <c r="B15" s="2" t="s">
        <v>18</v>
      </c>
      <c r="C15" s="19">
        <v>9</v>
      </c>
      <c r="D15" s="19">
        <v>26</v>
      </c>
      <c r="E15" s="19">
        <v>132</v>
      </c>
      <c r="F15" s="19">
        <v>167</v>
      </c>
      <c r="G15" s="19"/>
      <c r="H15" s="19">
        <v>10</v>
      </c>
      <c r="I15" s="19">
        <v>30</v>
      </c>
      <c r="J15" s="19">
        <v>189</v>
      </c>
      <c r="K15" s="19">
        <v>229</v>
      </c>
      <c r="L15" s="19"/>
      <c r="M15" s="20">
        <v>28</v>
      </c>
    </row>
    <row r="16" spans="3:13" ht="12.75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</row>
    <row r="17" spans="1:13" ht="12.75">
      <c r="A17" s="16" t="s">
        <v>19</v>
      </c>
      <c r="C17" s="17">
        <f>SUM(C18:C20)</f>
        <v>29</v>
      </c>
      <c r="D17" s="17">
        <f>SUM(D18:D20)</f>
        <v>232</v>
      </c>
      <c r="E17" s="17">
        <f>SUM(E18:E20)</f>
        <v>716</v>
      </c>
      <c r="F17" s="17">
        <f>SUM(F18:F20)</f>
        <v>977</v>
      </c>
      <c r="G17" s="17"/>
      <c r="H17" s="17">
        <f>SUM(H18:H20)</f>
        <v>29</v>
      </c>
      <c r="I17" s="17">
        <f>SUM(I18:I20)</f>
        <v>277</v>
      </c>
      <c r="J17" s="17">
        <f>SUM(J18:J20)</f>
        <v>1006</v>
      </c>
      <c r="K17" s="17">
        <f>SUM(K18:K20)</f>
        <v>1312</v>
      </c>
      <c r="L17" s="18"/>
      <c r="M17" s="17">
        <f>SUM(M18:M20)</f>
        <v>186</v>
      </c>
    </row>
    <row r="18" spans="2:13" ht="12.75">
      <c r="B18" s="2" t="s">
        <v>20</v>
      </c>
      <c r="C18" s="19">
        <v>7</v>
      </c>
      <c r="D18" s="19">
        <v>52</v>
      </c>
      <c r="E18" s="19">
        <v>211</v>
      </c>
      <c r="F18" s="19">
        <v>270</v>
      </c>
      <c r="G18" s="19"/>
      <c r="H18" s="19">
        <v>7</v>
      </c>
      <c r="I18" s="19">
        <v>58</v>
      </c>
      <c r="J18" s="19">
        <v>261</v>
      </c>
      <c r="K18" s="19">
        <v>326</v>
      </c>
      <c r="L18" s="19"/>
      <c r="M18" s="20">
        <v>63</v>
      </c>
    </row>
    <row r="19" spans="2:13" ht="12.75">
      <c r="B19" s="2" t="s">
        <v>21</v>
      </c>
      <c r="C19" s="19">
        <v>7</v>
      </c>
      <c r="D19" s="19">
        <v>70</v>
      </c>
      <c r="E19" s="19">
        <v>229</v>
      </c>
      <c r="F19" s="19">
        <v>306</v>
      </c>
      <c r="G19" s="19"/>
      <c r="H19" s="19">
        <v>7</v>
      </c>
      <c r="I19" s="19">
        <v>80</v>
      </c>
      <c r="J19" s="19">
        <v>335</v>
      </c>
      <c r="K19" s="19">
        <v>422</v>
      </c>
      <c r="L19" s="19"/>
      <c r="M19" s="20">
        <v>52</v>
      </c>
    </row>
    <row r="20" spans="2:13" ht="12.75">
      <c r="B20" s="2" t="s">
        <v>22</v>
      </c>
      <c r="C20" s="19">
        <v>15</v>
      </c>
      <c r="D20" s="19">
        <v>110</v>
      </c>
      <c r="E20" s="19">
        <v>276</v>
      </c>
      <c r="F20" s="19">
        <v>401</v>
      </c>
      <c r="G20" s="19"/>
      <c r="H20" s="19">
        <v>15</v>
      </c>
      <c r="I20" s="19">
        <v>139</v>
      </c>
      <c r="J20" s="19">
        <v>410</v>
      </c>
      <c r="K20" s="19">
        <v>564</v>
      </c>
      <c r="L20" s="19"/>
      <c r="M20" s="20">
        <v>71</v>
      </c>
    </row>
    <row r="21" spans="3:13" ht="12.75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/>
    </row>
    <row r="22" spans="1:13" ht="12.75">
      <c r="A22" s="16" t="s">
        <v>23</v>
      </c>
      <c r="C22" s="18">
        <v>11</v>
      </c>
      <c r="D22" s="18">
        <v>143</v>
      </c>
      <c r="E22" s="18">
        <v>547</v>
      </c>
      <c r="F22" s="18">
        <v>701</v>
      </c>
      <c r="G22" s="18"/>
      <c r="H22" s="18">
        <v>15</v>
      </c>
      <c r="I22" s="18">
        <v>172</v>
      </c>
      <c r="J22" s="18">
        <v>742</v>
      </c>
      <c r="K22" s="18">
        <v>929</v>
      </c>
      <c r="L22" s="18"/>
      <c r="M22" s="21">
        <v>122</v>
      </c>
    </row>
    <row r="23" spans="3:13" ht="12.75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1:13" ht="12.75">
      <c r="A24" s="16" t="s">
        <v>24</v>
      </c>
      <c r="C24" s="17">
        <f>SUM(C25:C29)</f>
        <v>35</v>
      </c>
      <c r="D24" s="17">
        <f>SUM(D25:D29)</f>
        <v>446</v>
      </c>
      <c r="E24" s="18">
        <v>2295</v>
      </c>
      <c r="F24" s="18">
        <v>2776</v>
      </c>
      <c r="G24" s="17"/>
      <c r="H24" s="17">
        <f>SUM(H25:H29)</f>
        <v>36</v>
      </c>
      <c r="I24" s="17">
        <f>SUM(I25:I29)</f>
        <v>522</v>
      </c>
      <c r="J24" s="18">
        <v>3045</v>
      </c>
      <c r="K24" s="18">
        <v>3603</v>
      </c>
      <c r="L24" s="18"/>
      <c r="M24" s="17">
        <f>SUM(M25:M29)</f>
        <v>405</v>
      </c>
    </row>
    <row r="25" spans="2:13" ht="12.75">
      <c r="B25" s="2" t="s">
        <v>25</v>
      </c>
      <c r="C25" s="19">
        <v>6</v>
      </c>
      <c r="D25" s="19">
        <v>183</v>
      </c>
      <c r="E25" s="19">
        <v>1217</v>
      </c>
      <c r="F25" s="19">
        <v>1406</v>
      </c>
      <c r="G25" s="19"/>
      <c r="H25" s="19">
        <v>6</v>
      </c>
      <c r="I25" s="19">
        <v>201</v>
      </c>
      <c r="J25" s="19">
        <v>1506</v>
      </c>
      <c r="K25" s="19">
        <v>1713</v>
      </c>
      <c r="L25" s="19"/>
      <c r="M25" s="20">
        <v>177</v>
      </c>
    </row>
    <row r="26" spans="2:13" ht="12.75">
      <c r="B26" s="2" t="s">
        <v>26</v>
      </c>
      <c r="C26" s="19">
        <v>9</v>
      </c>
      <c r="D26" s="19">
        <v>75</v>
      </c>
      <c r="E26" s="19">
        <v>395</v>
      </c>
      <c r="F26" s="19">
        <v>479</v>
      </c>
      <c r="G26" s="19"/>
      <c r="H26" s="19">
        <v>9</v>
      </c>
      <c r="I26" s="19">
        <v>89</v>
      </c>
      <c r="J26" s="19">
        <v>556</v>
      </c>
      <c r="K26" s="19">
        <v>654</v>
      </c>
      <c r="L26" s="19"/>
      <c r="M26" s="20">
        <v>79</v>
      </c>
    </row>
    <row r="27" spans="2:13" ht="12.75">
      <c r="B27" s="2" t="s">
        <v>27</v>
      </c>
      <c r="C27" s="19">
        <v>2</v>
      </c>
      <c r="D27" s="19">
        <v>50</v>
      </c>
      <c r="E27" s="19">
        <v>178</v>
      </c>
      <c r="F27" s="19">
        <v>230</v>
      </c>
      <c r="G27" s="19"/>
      <c r="H27" s="19">
        <v>2</v>
      </c>
      <c r="I27" s="19">
        <v>55</v>
      </c>
      <c r="J27" s="19">
        <v>245</v>
      </c>
      <c r="K27" s="19">
        <v>302</v>
      </c>
      <c r="L27" s="19"/>
      <c r="M27" s="20">
        <v>48</v>
      </c>
    </row>
    <row r="28" spans="2:13" ht="12.75">
      <c r="B28" s="2" t="s">
        <v>28</v>
      </c>
      <c r="C28" s="19">
        <v>3</v>
      </c>
      <c r="D28" s="19">
        <v>41</v>
      </c>
      <c r="E28" s="19">
        <v>163</v>
      </c>
      <c r="F28" s="19">
        <v>207</v>
      </c>
      <c r="G28" s="19"/>
      <c r="H28" s="19">
        <v>3</v>
      </c>
      <c r="I28" s="19">
        <v>51</v>
      </c>
      <c r="J28" s="19">
        <v>231</v>
      </c>
      <c r="K28" s="19">
        <v>285</v>
      </c>
      <c r="L28" s="19"/>
      <c r="M28" s="20">
        <v>46</v>
      </c>
    </row>
    <row r="29" spans="2:13" ht="12.75">
      <c r="B29" s="2" t="s">
        <v>29</v>
      </c>
      <c r="C29" s="19">
        <v>15</v>
      </c>
      <c r="D29" s="19">
        <v>97</v>
      </c>
      <c r="E29" s="19">
        <v>336</v>
      </c>
      <c r="F29" s="19">
        <v>448</v>
      </c>
      <c r="G29" s="19"/>
      <c r="H29" s="19">
        <v>16</v>
      </c>
      <c r="I29" s="19">
        <v>126</v>
      </c>
      <c r="J29" s="19">
        <v>501</v>
      </c>
      <c r="K29" s="19">
        <v>643</v>
      </c>
      <c r="L29" s="19"/>
      <c r="M29" s="20">
        <v>55</v>
      </c>
    </row>
    <row r="30" spans="3:13" ht="12.75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16" t="s">
        <v>30</v>
      </c>
      <c r="C31" s="17">
        <f>SUM(C32:C34)</f>
        <v>18</v>
      </c>
      <c r="D31" s="17">
        <f>SUM(D32:D34)</f>
        <v>142</v>
      </c>
      <c r="E31" s="17">
        <f>SUM(E32:E34)</f>
        <v>469</v>
      </c>
      <c r="F31" s="17">
        <f>SUM(F32:F34)</f>
        <v>629</v>
      </c>
      <c r="G31" s="17"/>
      <c r="H31" s="17">
        <f>SUM(H32:H34)</f>
        <v>18</v>
      </c>
      <c r="I31" s="17">
        <f>SUM(I32:I34)</f>
        <v>181</v>
      </c>
      <c r="J31" s="17">
        <f>SUM(J32:J34)</f>
        <v>659</v>
      </c>
      <c r="K31" s="17">
        <f>SUM(K32:K34)</f>
        <v>858</v>
      </c>
      <c r="L31" s="18"/>
      <c r="M31" s="17">
        <f>SUM(M32:M34)</f>
        <v>107</v>
      </c>
    </row>
    <row r="32" spans="2:13" ht="12.75">
      <c r="B32" s="2" t="s">
        <v>31</v>
      </c>
      <c r="C32" s="19">
        <v>1</v>
      </c>
      <c r="D32" s="19">
        <v>13</v>
      </c>
      <c r="E32" s="19">
        <v>65</v>
      </c>
      <c r="F32" s="19">
        <v>79</v>
      </c>
      <c r="G32" s="19"/>
      <c r="H32" s="19">
        <v>1</v>
      </c>
      <c r="I32" s="19">
        <v>24</v>
      </c>
      <c r="J32" s="19">
        <v>92</v>
      </c>
      <c r="K32" s="19">
        <v>117</v>
      </c>
      <c r="L32" s="19"/>
      <c r="M32" s="20">
        <v>20</v>
      </c>
    </row>
    <row r="33" spans="2:13" ht="12.75">
      <c r="B33" s="2" t="s">
        <v>32</v>
      </c>
      <c r="C33" s="19">
        <v>9</v>
      </c>
      <c r="D33" s="19">
        <v>64</v>
      </c>
      <c r="E33" s="19">
        <v>179</v>
      </c>
      <c r="F33" s="19">
        <v>252</v>
      </c>
      <c r="G33" s="19"/>
      <c r="H33" s="19">
        <v>9</v>
      </c>
      <c r="I33" s="19">
        <v>83</v>
      </c>
      <c r="J33" s="19">
        <v>249</v>
      </c>
      <c r="K33" s="19">
        <v>341</v>
      </c>
      <c r="L33" s="19"/>
      <c r="M33" s="20">
        <v>27</v>
      </c>
    </row>
    <row r="34" spans="2:13" ht="12.75">
      <c r="B34" s="2" t="s">
        <v>33</v>
      </c>
      <c r="C34" s="19">
        <v>8</v>
      </c>
      <c r="D34" s="19">
        <v>65</v>
      </c>
      <c r="E34" s="19">
        <v>225</v>
      </c>
      <c r="F34" s="19">
        <v>298</v>
      </c>
      <c r="G34" s="19"/>
      <c r="H34" s="19">
        <v>8</v>
      </c>
      <c r="I34" s="19">
        <v>74</v>
      </c>
      <c r="J34" s="19">
        <v>318</v>
      </c>
      <c r="K34" s="19">
        <v>400</v>
      </c>
      <c r="L34" s="19"/>
      <c r="M34" s="20">
        <v>60</v>
      </c>
    </row>
    <row r="35" spans="3:13" ht="12.7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0"/>
    </row>
    <row r="36" spans="1:13" ht="12.75">
      <c r="A36" s="16" t="s">
        <v>34</v>
      </c>
      <c r="C36" s="17">
        <f>SUM(C37:C48)</f>
        <v>85</v>
      </c>
      <c r="D36" s="17">
        <f>SUM(D37:D48)</f>
        <v>788</v>
      </c>
      <c r="E36" s="17">
        <f>SUM(E37:E48)</f>
        <v>4962</v>
      </c>
      <c r="F36" s="17">
        <f>SUM(F37:F48)</f>
        <v>5835</v>
      </c>
      <c r="G36" s="17"/>
      <c r="H36" s="17">
        <f>SUM(H37:H48)</f>
        <v>91</v>
      </c>
      <c r="I36" s="17">
        <f>SUM(I37:I48)</f>
        <v>897</v>
      </c>
      <c r="J36" s="17">
        <f>SUM(J37:J48)</f>
        <v>6655</v>
      </c>
      <c r="K36" s="17">
        <f>SUM(K37:K48)</f>
        <v>7643</v>
      </c>
      <c r="L36" s="18"/>
      <c r="M36" s="17">
        <f>SUM(M37:M48)</f>
        <v>1022</v>
      </c>
    </row>
    <row r="37" spans="2:13" ht="12.75">
      <c r="B37" s="2" t="s">
        <v>35</v>
      </c>
      <c r="C37" s="19">
        <v>18</v>
      </c>
      <c r="D37" s="19">
        <v>246</v>
      </c>
      <c r="E37" s="19">
        <v>1688</v>
      </c>
      <c r="F37" s="19">
        <v>1952</v>
      </c>
      <c r="G37" s="19"/>
      <c r="H37" s="19">
        <v>18</v>
      </c>
      <c r="I37" s="19">
        <v>267</v>
      </c>
      <c r="J37" s="19">
        <v>2245</v>
      </c>
      <c r="K37" s="19">
        <v>2530</v>
      </c>
      <c r="L37" s="19"/>
      <c r="M37" s="20">
        <v>345</v>
      </c>
    </row>
    <row r="38" spans="2:13" ht="12.75">
      <c r="B38" s="2" t="s">
        <v>36</v>
      </c>
      <c r="C38" s="19">
        <v>9</v>
      </c>
      <c r="D38" s="19">
        <v>66</v>
      </c>
      <c r="E38" s="19">
        <v>249</v>
      </c>
      <c r="F38" s="19">
        <v>324</v>
      </c>
      <c r="G38" s="19"/>
      <c r="H38" s="19">
        <v>9</v>
      </c>
      <c r="I38" s="19">
        <v>78</v>
      </c>
      <c r="J38" s="19">
        <v>377</v>
      </c>
      <c r="K38" s="19">
        <v>464</v>
      </c>
      <c r="L38" s="19"/>
      <c r="M38" s="20">
        <v>39</v>
      </c>
    </row>
    <row r="39" spans="2:13" ht="12.75">
      <c r="B39" s="2" t="s">
        <v>37</v>
      </c>
      <c r="C39" s="19">
        <v>7</v>
      </c>
      <c r="D39" s="19">
        <v>30</v>
      </c>
      <c r="E39" s="19">
        <v>189</v>
      </c>
      <c r="F39" s="19">
        <v>226</v>
      </c>
      <c r="G39" s="19"/>
      <c r="H39" s="19">
        <v>9</v>
      </c>
      <c r="I39" s="19">
        <v>33</v>
      </c>
      <c r="J39" s="19">
        <v>252</v>
      </c>
      <c r="K39" s="19">
        <v>294</v>
      </c>
      <c r="L39" s="19"/>
      <c r="M39" s="20">
        <v>54</v>
      </c>
    </row>
    <row r="40" spans="2:13" ht="12.75">
      <c r="B40" s="2" t="s">
        <v>38</v>
      </c>
      <c r="C40" s="19">
        <v>0</v>
      </c>
      <c r="D40" s="19">
        <v>23</v>
      </c>
      <c r="E40" s="19">
        <v>169</v>
      </c>
      <c r="F40" s="19">
        <v>192</v>
      </c>
      <c r="G40" s="19"/>
      <c r="H40" s="19">
        <v>0</v>
      </c>
      <c r="I40" s="19">
        <v>27</v>
      </c>
      <c r="J40" s="19">
        <v>227</v>
      </c>
      <c r="K40" s="19">
        <v>254</v>
      </c>
      <c r="L40" s="19"/>
      <c r="M40" s="20">
        <v>42</v>
      </c>
    </row>
    <row r="41" spans="2:13" ht="12.75">
      <c r="B41" s="2" t="s">
        <v>39</v>
      </c>
      <c r="C41" s="19">
        <v>2</v>
      </c>
      <c r="D41" s="19">
        <v>30</v>
      </c>
      <c r="E41" s="19">
        <v>140</v>
      </c>
      <c r="F41" s="19">
        <v>172</v>
      </c>
      <c r="G41" s="19"/>
      <c r="H41" s="19">
        <v>3</v>
      </c>
      <c r="I41" s="19">
        <v>35</v>
      </c>
      <c r="J41" s="19">
        <v>187</v>
      </c>
      <c r="K41" s="19">
        <v>225</v>
      </c>
      <c r="L41" s="19"/>
      <c r="M41" s="20">
        <v>28</v>
      </c>
    </row>
    <row r="42" spans="2:13" ht="12.75">
      <c r="B42" s="2" t="s">
        <v>40</v>
      </c>
      <c r="C42" s="19">
        <v>5</v>
      </c>
      <c r="D42" s="19">
        <v>67</v>
      </c>
      <c r="E42" s="19">
        <v>395</v>
      </c>
      <c r="F42" s="19">
        <v>467</v>
      </c>
      <c r="G42" s="19"/>
      <c r="H42" s="19">
        <v>5</v>
      </c>
      <c r="I42" s="19">
        <v>69</v>
      </c>
      <c r="J42" s="19">
        <v>531</v>
      </c>
      <c r="K42" s="19">
        <v>605</v>
      </c>
      <c r="L42" s="19"/>
      <c r="M42" s="20">
        <v>69</v>
      </c>
    </row>
    <row r="43" spans="2:13" ht="12.75">
      <c r="B43" s="2" t="s">
        <v>41</v>
      </c>
      <c r="C43" s="19">
        <v>2</v>
      </c>
      <c r="D43" s="19">
        <v>12</v>
      </c>
      <c r="E43" s="19">
        <v>113</v>
      </c>
      <c r="F43" s="19">
        <v>127</v>
      </c>
      <c r="G43" s="19"/>
      <c r="H43" s="19">
        <v>2</v>
      </c>
      <c r="I43" s="19">
        <v>15</v>
      </c>
      <c r="J43" s="19">
        <v>145</v>
      </c>
      <c r="K43" s="19">
        <v>162</v>
      </c>
      <c r="L43" s="19"/>
      <c r="M43" s="20">
        <v>17</v>
      </c>
    </row>
    <row r="44" spans="2:13" ht="12.75">
      <c r="B44" s="2" t="s">
        <v>42</v>
      </c>
      <c r="C44" s="19">
        <v>8</v>
      </c>
      <c r="D44" s="19">
        <v>96</v>
      </c>
      <c r="E44" s="19">
        <v>684</v>
      </c>
      <c r="F44" s="19">
        <v>788</v>
      </c>
      <c r="G44" s="19"/>
      <c r="H44" s="19">
        <v>8</v>
      </c>
      <c r="I44" s="19">
        <v>105</v>
      </c>
      <c r="J44" s="19">
        <v>927</v>
      </c>
      <c r="K44" s="19">
        <v>1040</v>
      </c>
      <c r="L44" s="19"/>
      <c r="M44" s="20">
        <v>148</v>
      </c>
    </row>
    <row r="45" spans="2:13" ht="12.75">
      <c r="B45" s="2" t="s">
        <v>43</v>
      </c>
      <c r="C45" s="19">
        <v>17</v>
      </c>
      <c r="D45" s="19">
        <v>78</v>
      </c>
      <c r="E45" s="19">
        <v>643</v>
      </c>
      <c r="F45" s="19">
        <v>738</v>
      </c>
      <c r="G45" s="19"/>
      <c r="H45" s="19">
        <v>17</v>
      </c>
      <c r="I45" s="19">
        <v>96</v>
      </c>
      <c r="J45" s="19">
        <v>827</v>
      </c>
      <c r="K45" s="19">
        <v>940</v>
      </c>
      <c r="L45" s="19"/>
      <c r="M45" s="20">
        <v>125</v>
      </c>
    </row>
    <row r="46" spans="2:13" ht="12.75">
      <c r="B46" s="2" t="s">
        <v>44</v>
      </c>
      <c r="C46" s="19">
        <v>8</v>
      </c>
      <c r="D46" s="19">
        <v>52</v>
      </c>
      <c r="E46" s="19">
        <v>246</v>
      </c>
      <c r="F46" s="19">
        <v>306</v>
      </c>
      <c r="G46" s="19"/>
      <c r="H46" s="19">
        <v>10</v>
      </c>
      <c r="I46" s="19">
        <v>70</v>
      </c>
      <c r="J46" s="19">
        <v>330</v>
      </c>
      <c r="K46" s="19">
        <v>410</v>
      </c>
      <c r="L46" s="19"/>
      <c r="M46" s="20">
        <v>68</v>
      </c>
    </row>
    <row r="47" spans="2:13" ht="12.75">
      <c r="B47" s="2" t="s">
        <v>45</v>
      </c>
      <c r="C47" s="19">
        <v>5</v>
      </c>
      <c r="D47" s="19">
        <v>42</v>
      </c>
      <c r="E47" s="19">
        <v>212</v>
      </c>
      <c r="F47" s="19">
        <v>259</v>
      </c>
      <c r="G47" s="19"/>
      <c r="H47" s="19">
        <v>5</v>
      </c>
      <c r="I47" s="19">
        <v>49</v>
      </c>
      <c r="J47" s="19">
        <v>273</v>
      </c>
      <c r="K47" s="19">
        <v>327</v>
      </c>
      <c r="L47" s="19"/>
      <c r="M47" s="20">
        <v>42</v>
      </c>
    </row>
    <row r="48" spans="2:13" ht="12.75">
      <c r="B48" s="2" t="s">
        <v>46</v>
      </c>
      <c r="C48" s="19">
        <v>4</v>
      </c>
      <c r="D48" s="19">
        <v>46</v>
      </c>
      <c r="E48" s="19">
        <v>234</v>
      </c>
      <c r="F48" s="19">
        <v>284</v>
      </c>
      <c r="G48" s="19"/>
      <c r="H48" s="19">
        <v>5</v>
      </c>
      <c r="I48" s="19">
        <v>53</v>
      </c>
      <c r="J48" s="19">
        <v>334</v>
      </c>
      <c r="K48" s="19">
        <v>392</v>
      </c>
      <c r="L48" s="19"/>
      <c r="M48" s="20">
        <v>45</v>
      </c>
    </row>
    <row r="49" spans="3:13" ht="12.7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20"/>
    </row>
    <row r="50" spans="1:13" ht="12.75">
      <c r="A50" s="16" t="s">
        <v>47</v>
      </c>
      <c r="C50" s="18">
        <v>14</v>
      </c>
      <c r="D50" s="18">
        <v>102</v>
      </c>
      <c r="E50" s="18">
        <v>380</v>
      </c>
      <c r="F50" s="18">
        <v>496</v>
      </c>
      <c r="G50" s="18"/>
      <c r="H50" s="18">
        <v>17</v>
      </c>
      <c r="I50" s="18">
        <v>126</v>
      </c>
      <c r="J50" s="18">
        <v>549</v>
      </c>
      <c r="K50" s="18">
        <v>692</v>
      </c>
      <c r="L50" s="18"/>
      <c r="M50" s="21">
        <v>80</v>
      </c>
    </row>
    <row r="51" spans="3:13" ht="12.7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20"/>
    </row>
    <row r="52" spans="1:13" ht="12.75">
      <c r="A52" s="22" t="s">
        <v>48</v>
      </c>
      <c r="B52" s="22"/>
      <c r="C52" s="17">
        <f>C50+C36+C31+C24+C22+C17+C12+C6</f>
        <v>264</v>
      </c>
      <c r="D52" s="17">
        <f>D50+D36+D31+D24+D22+D17+D12+D6</f>
        <v>2245</v>
      </c>
      <c r="E52" s="17">
        <f>E50+E36+E31+E24+E22+E17+E12+E6</f>
        <v>10888</v>
      </c>
      <c r="F52" s="17">
        <f>F50+F36+F31+F24+F22+F17+F12+F6</f>
        <v>13397</v>
      </c>
      <c r="G52" s="17"/>
      <c r="H52" s="17">
        <f>H50+H36+H31+H24+H22+H17+H12+H6</f>
        <v>286</v>
      </c>
      <c r="I52" s="17">
        <f>I50+I36+I31+I24+I22+I17+I12+I6</f>
        <v>2652</v>
      </c>
      <c r="J52" s="17">
        <f>J50+J36+J31+J24+J22+J17+J12+J6</f>
        <v>14883</v>
      </c>
      <c r="K52" s="17">
        <f>K50+K36+K31+K24+K22+K17+K12+K6</f>
        <v>17821</v>
      </c>
      <c r="L52" s="18"/>
      <c r="M52" s="18">
        <v>2166</v>
      </c>
    </row>
    <row r="53" spans="1:13" ht="6.75" customHeight="1">
      <c r="A53" s="22"/>
      <c r="B53" s="22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0"/>
    </row>
    <row r="54" spans="1:13" ht="13.5" customHeight="1">
      <c r="A54" s="23" t="s">
        <v>49</v>
      </c>
      <c r="B54" s="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0"/>
    </row>
    <row r="55" spans="1:13" ht="12.75">
      <c r="A55" s="23" t="s">
        <v>50</v>
      </c>
      <c r="B55" s="6"/>
      <c r="C55" s="24">
        <v>76</v>
      </c>
      <c r="D55" s="24">
        <v>1217</v>
      </c>
      <c r="E55" s="24">
        <v>7066</v>
      </c>
      <c r="F55" s="24">
        <v>8359</v>
      </c>
      <c r="G55" s="25"/>
      <c r="H55" s="24">
        <v>79</v>
      </c>
      <c r="I55" s="24">
        <v>1314</v>
      </c>
      <c r="J55" s="24">
        <v>8916</v>
      </c>
      <c r="K55" s="24">
        <v>10309</v>
      </c>
      <c r="L55" s="24"/>
      <c r="M55" s="24">
        <v>1718</v>
      </c>
    </row>
    <row r="56" spans="1:14" ht="12.75">
      <c r="A56" s="23" t="s">
        <v>51</v>
      </c>
      <c r="B56" s="6"/>
      <c r="C56" s="24">
        <v>188</v>
      </c>
      <c r="D56" s="24">
        <v>1028</v>
      </c>
      <c r="E56" s="24">
        <v>3822</v>
      </c>
      <c r="F56" s="24">
        <v>5038</v>
      </c>
      <c r="G56" s="25"/>
      <c r="H56" s="24">
        <v>207</v>
      </c>
      <c r="I56" s="24">
        <v>1338</v>
      </c>
      <c r="J56" s="24">
        <v>5967</v>
      </c>
      <c r="K56" s="24">
        <v>7512</v>
      </c>
      <c r="L56" s="24"/>
      <c r="M56" s="24">
        <v>448</v>
      </c>
      <c r="N56" s="6"/>
    </row>
    <row r="57" spans="1:14" ht="3.75" customHeight="1" thickBot="1">
      <c r="A57" s="26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5"/>
      <c r="N57" s="6"/>
    </row>
    <row r="58" ht="12.75">
      <c r="M58" s="28"/>
    </row>
    <row r="59" ht="12.75">
      <c r="A59" s="2" t="s">
        <v>52</v>
      </c>
    </row>
    <row r="60" ht="12.75">
      <c r="A60" s="2" t="s">
        <v>53</v>
      </c>
    </row>
    <row r="61" ht="12.75">
      <c r="A61" s="2" t="s">
        <v>54</v>
      </c>
    </row>
    <row r="62" ht="12.75">
      <c r="A62" s="2" t="s">
        <v>55</v>
      </c>
    </row>
  </sheetData>
  <printOptions/>
  <pageMargins left="0.75" right="0.75" top="1" bottom="1" header="0.5" footer="0.5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2006-11-24T10:20:00Z</cp:lastPrinted>
  <dcterms:created xsi:type="dcterms:W3CDTF">2006-11-21T09:49:50Z</dcterms:created>
  <dcterms:modified xsi:type="dcterms:W3CDTF">2006-11-24T10:20:28Z</dcterms:modified>
  <cp:category/>
  <cp:version/>
  <cp:contentType/>
  <cp:contentStatus/>
</cp:coreProperties>
</file>