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C-D" sheetId="1" r:id="rId1"/>
    <sheet name="Table E-F" sheetId="2" r:id="rId2"/>
    <sheet name="Table G" sheetId="3" r:id="rId3"/>
    <sheet name="Table G2" sheetId="4" r:id="rId4"/>
    <sheet name="Table H" sheetId="5" r:id="rId5"/>
  </sheets>
  <externalReferences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'Table C-D'!$A$1:$L$78</definedName>
    <definedName name="_xlnm.Print_Area" localSheetId="1">'Table E-F'!$A$1:$L$56</definedName>
    <definedName name="_xlnm.Print_Area" localSheetId="2">'Table G'!$A$1:$M$53</definedName>
    <definedName name="_xlnm.Print_Area" localSheetId="3">'Table G2'!$A$1:$M$49</definedName>
    <definedName name="_xlnm.Print_Area" localSheetId="4">'Table H'!$A$1:$H$72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<sst xmlns="http://schemas.openxmlformats.org/spreadsheetml/2006/main" count="481" uniqueCount="115">
  <si>
    <t>Number of casualties  :  All ages and child casualties</t>
  </si>
  <si>
    <t>Scotland</t>
  </si>
  <si>
    <t xml:space="preserve">           England &amp; Wales</t>
  </si>
  <si>
    <t>All</t>
  </si>
  <si>
    <t>Killed</t>
  </si>
  <si>
    <t>Serious</t>
  </si>
  <si>
    <t>severities</t>
  </si>
  <si>
    <t>1.  All Ages</t>
  </si>
  <si>
    <t>(a)  Numbers</t>
  </si>
  <si>
    <t>1994-98 ave</t>
  </si>
  <si>
    <t>2005-2009 ave</t>
  </si>
  <si>
    <t>(b)  Per cent changes:</t>
  </si>
  <si>
    <t>2009 on 2008</t>
  </si>
  <si>
    <t>2009 on 1994-98 ave.</t>
  </si>
  <si>
    <t>2005-09 ave. on 94-98 ave</t>
  </si>
  <si>
    <t>Rates per 1,000 population  :  All ages and child casualties</t>
  </si>
  <si>
    <t>Scotland % of England &amp; Wales</t>
  </si>
  <si>
    <t>percentages</t>
  </si>
  <si>
    <t>(a)  Rates per 1,000 population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</si>
  <si>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</si>
  <si>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</si>
  <si>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</si>
  <si>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</si>
  <si>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</si>
  <si>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1994-98 average</t>
  </si>
  <si>
    <t>2005-09 average</t>
  </si>
  <si>
    <t>Percent change:</t>
  </si>
  <si>
    <t>1. All ages</t>
  </si>
  <si>
    <t>Pedestrian</t>
  </si>
  <si>
    <t>Pedal cycle</t>
  </si>
  <si>
    <t>Car</t>
  </si>
  <si>
    <t>Bus/coach</t>
  </si>
  <si>
    <t>Other</t>
  </si>
  <si>
    <t>Rate per 1,000 population :  All ages and child casualties</t>
  </si>
  <si>
    <t>population estimates 2009</t>
  </si>
  <si>
    <t>England &amp; Wales</t>
  </si>
  <si>
    <t>GB</t>
  </si>
  <si>
    <t>(a) All road users 2009 (Provisional)</t>
  </si>
  <si>
    <t>(b) All road users 2008</t>
  </si>
  <si>
    <t>Per million population</t>
  </si>
  <si>
    <t>Rate</t>
  </si>
  <si>
    <t>Index</t>
  </si>
  <si>
    <t>England</t>
  </si>
  <si>
    <t>Malta</t>
  </si>
  <si>
    <t>Great Britain</t>
  </si>
  <si>
    <t>Iceland</t>
  </si>
  <si>
    <t>United Kingdom</t>
  </si>
  <si>
    <t>Sweden</t>
  </si>
  <si>
    <t>Netherlands</t>
  </si>
  <si>
    <t>Israel</t>
  </si>
  <si>
    <t>Wales</t>
  </si>
  <si>
    <t>Switzerland</t>
  </si>
  <si>
    <t>Norway</t>
  </si>
  <si>
    <t>Japan</t>
  </si>
  <si>
    <t>Germany</t>
  </si>
  <si>
    <t>Finland</t>
  </si>
  <si>
    <t>Northern Ireland</t>
  </si>
  <si>
    <t>Irish Republic</t>
  </si>
  <si>
    <t>Denmark</t>
  </si>
  <si>
    <t>Spain</t>
  </si>
  <si>
    <t>France</t>
  </si>
  <si>
    <t>Canada</t>
  </si>
  <si>
    <t>Australia</t>
  </si>
  <si>
    <t>Luxembourg</t>
  </si>
  <si>
    <t>Italy</t>
  </si>
  <si>
    <t>Slovakia</t>
  </si>
  <si>
    <t>Estonia</t>
  </si>
  <si>
    <t>Austria</t>
  </si>
  <si>
    <t>Portugal</t>
  </si>
  <si>
    <t>New Zealand</t>
  </si>
  <si>
    <t>Hungary</t>
  </si>
  <si>
    <t>Belgium</t>
  </si>
  <si>
    <t>Slovenia</t>
  </si>
  <si>
    <t>Czech Republic</t>
  </si>
  <si>
    <t>Cyprus</t>
  </si>
  <si>
    <t>Lithuania</t>
  </si>
  <si>
    <t>Republic of Korea</t>
  </si>
  <si>
    <t>United States of America</t>
  </si>
  <si>
    <t>Latvia</t>
  </si>
  <si>
    <t>Greece</t>
  </si>
  <si>
    <t>Bulgaria</t>
  </si>
  <si>
    <t>Poland</t>
  </si>
  <si>
    <t>Romania</t>
  </si>
  <si>
    <t>Croatia</t>
  </si>
  <si>
    <t>1 In accordance with the commonly agreed international definition, most countries define a fatality as one being due to a road accident where death occurs within 30 days of the accident. The official road accident statistics of some countries however, lim</t>
  </si>
  <si>
    <t xml:space="preserve">2 Source: International Road Traffic and Accident Database (OECD), ETSC, EUROSTAT and CARE (EU road accidents database).   </t>
  </si>
  <si>
    <t>(c) Pedestrians</t>
  </si>
  <si>
    <t xml:space="preserve">(d) Car users </t>
  </si>
  <si>
    <t>Per million</t>
  </si>
  <si>
    <t xml:space="preserve">     population</t>
  </si>
  <si>
    <t>population</t>
  </si>
  <si>
    <t>Ireland</t>
  </si>
  <si>
    <t>USA</t>
  </si>
  <si>
    <t xml:space="preserve"> </t>
  </si>
  <si>
    <t xml:space="preserve">Per million </t>
  </si>
  <si>
    <t>(a) 0-14 years</t>
  </si>
  <si>
    <t>pop</t>
  </si>
  <si>
    <t>(b) 15-24 years</t>
  </si>
  <si>
    <t>Luxemburg</t>
  </si>
  <si>
    <t>(c) 25-64 years</t>
  </si>
  <si>
    <t>(d) 65+ years</t>
  </si>
  <si>
    <r>
      <t xml:space="preserve">Table C: </t>
    </r>
    <r>
      <rPr>
        <sz val="16"/>
        <rFont val="Arial"/>
        <family val="2"/>
      </rPr>
      <t>Reported casualties in Scotland, England &amp; Wales by severity</t>
    </r>
  </si>
  <si>
    <r>
      <t>2. Reported child casualties</t>
    </r>
    <r>
      <rPr>
        <b/>
        <vertAlign val="superscript"/>
        <sz val="16"/>
        <rFont val="Arial"/>
        <family val="2"/>
      </rPr>
      <t>1</t>
    </r>
  </si>
  <si>
    <r>
      <t xml:space="preserve">Table D: </t>
    </r>
    <r>
      <rPr>
        <sz val="16"/>
        <rFont val="Arial"/>
        <family val="2"/>
      </rPr>
      <t>Reported casualties in Scotland, England &amp; Wales by severity</t>
    </r>
  </si>
  <si>
    <r>
      <t>1</t>
    </r>
    <r>
      <rPr>
        <sz val="10"/>
        <rFont val="Arial"/>
        <family val="2"/>
      </rPr>
      <t xml:space="preserve"> Child 0-15 years</t>
    </r>
  </si>
  <si>
    <r>
      <t xml:space="preserve">Table E: </t>
    </r>
    <r>
      <rPr>
        <sz val="16"/>
        <rFont val="Arial"/>
        <family val="2"/>
      </rPr>
      <t>Reported casualties in Scotland, England &amp; Wales by mode of transport and severity, 2009</t>
    </r>
  </si>
  <si>
    <r>
      <t>2. Child casualties</t>
    </r>
    <r>
      <rPr>
        <b/>
        <vertAlign val="superscript"/>
        <sz val="16"/>
        <rFont val="Arial"/>
        <family val="2"/>
      </rPr>
      <t>1</t>
    </r>
  </si>
  <si>
    <r>
      <t xml:space="preserve">Table F: </t>
    </r>
    <r>
      <rPr>
        <sz val="16"/>
        <rFont val="Arial"/>
        <family val="2"/>
      </rPr>
      <t>Reported casualties in Scotland, England &amp; Wales by mode of transport and severity, 2009</t>
    </r>
  </si>
  <si>
    <r>
      <t xml:space="preserve">Table G: </t>
    </r>
    <r>
      <rPr>
        <sz val="16"/>
        <rFont val="Arial"/>
        <family val="2"/>
      </rPr>
      <t>Fatality rates per capita, for (a) all road users 2009 (Provisional), (b) all road users 2008, (c) Pedestrians;</t>
    </r>
  </si>
  <si>
    <r>
      <t xml:space="preserve">and: (d) car users ranked by respective rates: International Comparisons </t>
    </r>
    <r>
      <rPr>
        <vertAlign val="superscript"/>
        <sz val="16"/>
        <rFont val="Arial"/>
        <family val="2"/>
      </rPr>
      <t>1,2</t>
    </r>
  </si>
  <si>
    <r>
      <t>Numbers           killed</t>
    </r>
    <r>
      <rPr>
        <vertAlign val="superscript"/>
        <sz val="12"/>
        <rFont val="Arial"/>
        <family val="2"/>
      </rPr>
      <t xml:space="preserve"> </t>
    </r>
  </si>
  <si>
    <r>
      <t xml:space="preserve">Table G: </t>
    </r>
    <r>
      <rPr>
        <sz val="16"/>
        <rFont val="Arial"/>
        <family val="2"/>
      </rPr>
      <t>Fatality rates per capita, for (c) Pedestrians and (d) Car users - 2008;</t>
    </r>
  </si>
  <si>
    <r>
      <t>Numbers killed</t>
    </r>
    <r>
      <rPr>
        <vertAlign val="superscript"/>
        <sz val="12"/>
        <rFont val="Arial"/>
        <family val="2"/>
      </rPr>
      <t xml:space="preserve"> </t>
    </r>
  </si>
  <si>
    <r>
      <t xml:space="preserve">Table H: </t>
    </r>
    <r>
      <rPr>
        <sz val="16"/>
        <rFont val="Arial"/>
        <family val="2"/>
      </rPr>
      <t>Road accident fatality rates per capita, by age group, ranked by respective rates - 2008</t>
    </r>
  </si>
  <si>
    <t xml:space="preserve"> 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</si>
</sst>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31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 MT"/>
      <family val="0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6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vertAlign val="superscript"/>
      <sz val="16"/>
      <name val="Arial"/>
      <family val="2"/>
    </font>
    <font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7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15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15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3" fontId="12" fillId="0" borderId="0" xfId="15" applyNumberFormat="1" applyFont="1" applyAlignment="1">
      <alignment/>
    </xf>
    <xf numFmtId="166" fontId="7" fillId="0" borderId="0" xfId="0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1" fontId="13" fillId="0" borderId="0" xfId="15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178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1" fontId="12" fillId="0" borderId="0" xfId="15" applyNumberFormat="1" applyFont="1" applyAlignment="1">
      <alignment/>
    </xf>
    <xf numFmtId="178" fontId="13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1" fontId="5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8" fontId="12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3" fontId="0" fillId="0" borderId="0" xfId="15" applyNumberFormat="1" applyFont="1" applyAlignment="1">
      <alignment/>
    </xf>
    <xf numFmtId="174" fontId="0" fillId="0" borderId="0" xfId="15" applyNumberFormat="1" applyFont="1" applyBorder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3" fontId="0" fillId="0" borderId="0" xfId="21" applyNumberFormat="1" applyFont="1">
      <alignment/>
      <protection/>
    </xf>
    <xf numFmtId="3" fontId="14" fillId="0" borderId="0" xfId="15" applyNumberFormat="1" applyFont="1" applyAlignment="1">
      <alignment/>
    </xf>
    <xf numFmtId="166" fontId="13" fillId="0" borderId="0" xfId="0" applyNumberFormat="1" applyFont="1" applyAlignment="1">
      <alignment/>
    </xf>
    <xf numFmtId="166" fontId="13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8" fillId="0" borderId="0" xfId="0" applyNumberFormat="1" applyFont="1" applyAlignment="1" applyProtection="1">
      <alignment/>
      <protection/>
    </xf>
    <xf numFmtId="173" fontId="8" fillId="0" borderId="0" xfId="15" applyNumberFormat="1" applyFont="1" applyBorder="1" applyAlignment="1">
      <alignment/>
    </xf>
    <xf numFmtId="1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8" fillId="0" borderId="0" xfId="15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1" fontId="8" fillId="0" borderId="0" xfId="0" applyNumberFormat="1" applyFont="1" applyFill="1" applyAlignment="1" applyProtection="1">
      <alignment/>
      <protection/>
    </xf>
    <xf numFmtId="1" fontId="7" fillId="0" borderId="0" xfId="15" applyNumberFormat="1" applyFont="1" applyAlignment="1">
      <alignment/>
    </xf>
    <xf numFmtId="1" fontId="7" fillId="0" borderId="0" xfId="15" applyNumberFormat="1" applyFont="1" applyFill="1" applyAlignment="1">
      <alignment/>
    </xf>
    <xf numFmtId="0" fontId="0" fillId="0" borderId="1" xfId="0" applyFont="1" applyBorder="1" applyAlignment="1">
      <alignment horizontal="right"/>
    </xf>
    <xf numFmtId="17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3" fontId="19" fillId="0" borderId="0" xfId="15" applyNumberFormat="1" applyFont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1" fontId="13" fillId="0" borderId="0" xfId="0" applyNumberFormat="1" applyFont="1" applyFill="1" applyAlignment="1">
      <alignment/>
    </xf>
    <xf numFmtId="178" fontId="13" fillId="0" borderId="0" xfId="0" applyNumberFormat="1" applyFont="1" applyAlignment="1">
      <alignment/>
    </xf>
    <xf numFmtId="178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4" fontId="21" fillId="0" borderId="0" xfId="15" applyNumberFormat="1" applyFont="1" applyBorder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9" fontId="5" fillId="0" borderId="0" xfId="23" applyFont="1" applyAlignment="1">
      <alignment horizontal="left"/>
      <protection/>
    </xf>
    <xf numFmtId="169" fontId="23" fillId="0" borderId="0" xfId="23" applyFont="1" applyAlignment="1">
      <alignment horizontal="left"/>
      <protection/>
    </xf>
    <xf numFmtId="169" fontId="4" fillId="0" borderId="0" xfId="23" applyFont="1">
      <alignment/>
      <protection/>
    </xf>
    <xf numFmtId="169" fontId="5" fillId="0" borderId="0" xfId="23" applyFont="1">
      <alignment/>
      <protection/>
    </xf>
    <xf numFmtId="169" fontId="23" fillId="0" borderId="0" xfId="23" applyFont="1">
      <alignment/>
      <protection/>
    </xf>
    <xf numFmtId="169" fontId="19" fillId="0" borderId="0" xfId="23" applyFont="1">
      <alignment/>
      <protection/>
    </xf>
    <xf numFmtId="169" fontId="4" fillId="0" borderId="0" xfId="23" applyFont="1" applyAlignment="1">
      <alignment horizontal="left"/>
      <protection/>
    </xf>
    <xf numFmtId="169" fontId="20" fillId="0" borderId="0" xfId="23" applyFont="1" applyAlignment="1">
      <alignment horizontal="left"/>
      <protection/>
    </xf>
    <xf numFmtId="169" fontId="24" fillId="0" borderId="0" xfId="23" applyFont="1" applyAlignment="1">
      <alignment horizontal="left"/>
      <protection/>
    </xf>
    <xf numFmtId="169" fontId="8" fillId="0" borderId="0" xfId="23" applyFont="1">
      <alignment/>
      <protection/>
    </xf>
    <xf numFmtId="169" fontId="20" fillId="0" borderId="0" xfId="23" applyFont="1">
      <alignment/>
      <protection/>
    </xf>
    <xf numFmtId="169" fontId="7" fillId="0" borderId="0" xfId="23" applyFont="1" applyAlignment="1">
      <alignment horizontal="left"/>
      <protection/>
    </xf>
    <xf numFmtId="169" fontId="24" fillId="0" borderId="0" xfId="23" applyFont="1">
      <alignment/>
      <protection/>
    </xf>
    <xf numFmtId="169" fontId="25" fillId="0" borderId="0" xfId="23" applyFont="1" applyAlignment="1">
      <alignment horizontal="left"/>
      <protection/>
    </xf>
    <xf numFmtId="169" fontId="20" fillId="0" borderId="1" xfId="23" applyFont="1" applyBorder="1">
      <alignment/>
      <protection/>
    </xf>
    <xf numFmtId="169" fontId="19" fillId="0" borderId="1" xfId="23" applyFont="1" applyBorder="1">
      <alignment/>
      <protection/>
    </xf>
    <xf numFmtId="169" fontId="26" fillId="0" borderId="0" xfId="23" applyFont="1" applyAlignment="1">
      <alignment horizontal="left"/>
      <protection/>
    </xf>
    <xf numFmtId="169" fontId="26" fillId="0" borderId="0" xfId="23" applyFont="1">
      <alignment/>
      <protection/>
    </xf>
    <xf numFmtId="169" fontId="7" fillId="0" borderId="4" xfId="23" applyFont="1" applyBorder="1">
      <alignment/>
      <protection/>
    </xf>
    <xf numFmtId="169" fontId="27" fillId="0" borderId="4" xfId="23" applyFont="1" applyBorder="1" applyAlignment="1">
      <alignment horizontal="left"/>
      <protection/>
    </xf>
    <xf numFmtId="169" fontId="8" fillId="0" borderId="4" xfId="23" applyFont="1" applyBorder="1">
      <alignment/>
      <protection/>
    </xf>
    <xf numFmtId="169" fontId="8" fillId="0" borderId="5" xfId="23" applyFont="1" applyBorder="1" applyAlignment="1">
      <alignment horizontal="center"/>
      <protection/>
    </xf>
    <xf numFmtId="169" fontId="8" fillId="0" borderId="5" xfId="23" applyFont="1" applyBorder="1" applyAlignment="1">
      <alignment/>
      <protection/>
    </xf>
    <xf numFmtId="169" fontId="8" fillId="0" borderId="0" xfId="23" applyFont="1" applyAlignment="1">
      <alignment/>
      <protection/>
    </xf>
    <xf numFmtId="169" fontId="24" fillId="0" borderId="4" xfId="23" applyFont="1" applyBorder="1" applyAlignment="1">
      <alignment horizontal="left"/>
      <protection/>
    </xf>
    <xf numFmtId="169" fontId="7" fillId="0" borderId="6" xfId="23" applyFont="1" applyBorder="1">
      <alignment/>
      <protection/>
    </xf>
    <xf numFmtId="169" fontId="27" fillId="0" borderId="6" xfId="23" applyFont="1" applyBorder="1" applyAlignment="1">
      <alignment horizontal="left"/>
      <protection/>
    </xf>
    <xf numFmtId="169" fontId="8" fillId="0" borderId="6" xfId="23" applyFont="1" applyBorder="1" applyAlignment="1">
      <alignment horizontal="center" wrapText="1"/>
      <protection/>
    </xf>
    <xf numFmtId="169" fontId="8" fillId="0" borderId="6" xfId="23" applyFont="1" applyBorder="1" applyAlignment="1">
      <alignment horizontal="center"/>
      <protection/>
    </xf>
    <xf numFmtId="169" fontId="8" fillId="0" borderId="6" xfId="23" applyFont="1" applyBorder="1">
      <alignment/>
      <protection/>
    </xf>
    <xf numFmtId="169" fontId="24" fillId="0" borderId="6" xfId="23" applyFont="1" applyBorder="1" applyAlignment="1">
      <alignment horizontal="left"/>
      <protection/>
    </xf>
    <xf numFmtId="0" fontId="8" fillId="0" borderId="0" xfId="23" applyNumberFormat="1" applyFont="1" applyBorder="1" applyAlignment="1">
      <alignment/>
      <protection/>
    </xf>
    <xf numFmtId="169" fontId="8" fillId="0" borderId="0" xfId="23" applyFont="1" applyBorder="1">
      <alignment/>
      <protection/>
    </xf>
    <xf numFmtId="169" fontId="0" fillId="0" borderId="0" xfId="23" applyFont="1">
      <alignment/>
      <protection/>
    </xf>
    <xf numFmtId="169" fontId="18" fillId="0" borderId="0" xfId="23" applyFont="1" applyAlignment="1">
      <alignment horizontal="left"/>
      <protection/>
    </xf>
    <xf numFmtId="169" fontId="18" fillId="0" borderId="0" xfId="23" applyFont="1">
      <alignment/>
      <protection/>
    </xf>
    <xf numFmtId="169" fontId="8" fillId="0" borderId="0" xfId="0" applyNumberFormat="1" applyFont="1" applyAlignment="1" applyProtection="1">
      <alignment horizontal="left"/>
      <protection/>
    </xf>
    <xf numFmtId="3" fontId="8" fillId="0" borderId="0" xfId="15" applyNumberFormat="1" applyFont="1" applyAlignment="1">
      <alignment/>
    </xf>
    <xf numFmtId="1" fontId="28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" fontId="24" fillId="0" borderId="0" xfId="23" applyNumberFormat="1" applyFont="1" applyBorder="1" applyAlignment="1">
      <alignment horizontal="left"/>
      <protection/>
    </xf>
    <xf numFmtId="173" fontId="8" fillId="0" borderId="0" xfId="15" applyNumberFormat="1" applyFont="1" applyFill="1" applyBorder="1" applyAlignment="1">
      <alignment/>
    </xf>
    <xf numFmtId="173" fontId="19" fillId="0" borderId="0" xfId="15" applyNumberFormat="1" applyFont="1" applyFill="1" applyBorder="1" applyAlignment="1">
      <alignment/>
    </xf>
    <xf numFmtId="173" fontId="19" fillId="0" borderId="0" xfId="15" applyNumberFormat="1" applyFont="1" applyFill="1" applyAlignment="1">
      <alignment horizontal="right"/>
    </xf>
    <xf numFmtId="0" fontId="0" fillId="0" borderId="1" xfId="0" applyBorder="1" applyAlignment="1">
      <alignment/>
    </xf>
    <xf numFmtId="3" fontId="8" fillId="0" borderId="1" xfId="15" applyNumberFormat="1" applyFont="1" applyBorder="1" applyAlignment="1">
      <alignment/>
    </xf>
    <xf numFmtId="1" fontId="28" fillId="0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173" fontId="8" fillId="0" borderId="0" xfId="15" applyNumberFormat="1" applyFont="1" applyFill="1" applyAlignment="1">
      <alignment horizontal="right"/>
    </xf>
    <xf numFmtId="0" fontId="0" fillId="0" borderId="0" xfId="0" applyBorder="1" applyAlignment="1">
      <alignment/>
    </xf>
    <xf numFmtId="3" fontId="8" fillId="0" borderId="0" xfId="15" applyNumberFormat="1" applyFont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9" fontId="8" fillId="0" borderId="0" xfId="0" applyNumberFormat="1" applyFont="1" applyAlignment="1" applyProtection="1" quotePrefix="1">
      <alignment horizontal="left"/>
      <protection/>
    </xf>
    <xf numFmtId="173" fontId="19" fillId="0" borderId="0" xfId="15" applyNumberFormat="1" applyFont="1" applyFill="1" applyBorder="1" applyAlignment="1" applyProtection="1">
      <alignment/>
      <protection/>
    </xf>
    <xf numFmtId="169" fontId="24" fillId="0" borderId="0" xfId="23" applyFont="1" applyAlignment="1">
      <alignment horizontal="left"/>
      <protection/>
    </xf>
    <xf numFmtId="169" fontId="0" fillId="0" borderId="0" xfId="23" applyFont="1" applyBorder="1">
      <alignment/>
      <protection/>
    </xf>
    <xf numFmtId="169" fontId="24" fillId="0" borderId="0" xfId="23" applyFont="1" applyBorder="1" applyAlignment="1">
      <alignment horizontal="left"/>
      <protection/>
    </xf>
    <xf numFmtId="169" fontId="8" fillId="0" borderId="0" xfId="23" applyFont="1" applyBorder="1" applyAlignment="1">
      <alignment horizontal="left"/>
      <protection/>
    </xf>
    <xf numFmtId="169" fontId="18" fillId="0" borderId="0" xfId="23" applyFont="1" applyBorder="1">
      <alignment/>
      <protection/>
    </xf>
    <xf numFmtId="169" fontId="8" fillId="0" borderId="0" xfId="23" applyFont="1" applyBorder="1" applyAlignment="1">
      <alignment horizontal="left"/>
      <protection/>
    </xf>
    <xf numFmtId="169" fontId="29" fillId="0" borderId="0" xfId="0" applyNumberFormat="1" applyFont="1" applyAlignment="1" applyProtection="1">
      <alignment vertical="distributed" wrapText="1"/>
      <protection/>
    </xf>
    <xf numFmtId="169" fontId="8" fillId="0" borderId="2" xfId="0" applyNumberFormat="1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3" fontId="8" fillId="0" borderId="2" xfId="15" applyNumberFormat="1" applyFont="1" applyBorder="1" applyAlignment="1">
      <alignment/>
    </xf>
    <xf numFmtId="1" fontId="28" fillId="0" borderId="2" xfId="0" applyNumberFormat="1" applyFont="1" applyFill="1" applyBorder="1" applyAlignment="1">
      <alignment/>
    </xf>
    <xf numFmtId="1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169" fontId="5" fillId="0" borderId="1" xfId="23" applyFont="1" applyBorder="1" applyAlignment="1">
      <alignment horizontal="left"/>
      <protection/>
    </xf>
    <xf numFmtId="169" fontId="27" fillId="0" borderId="1" xfId="23" applyFont="1" applyBorder="1" applyAlignment="1">
      <alignment horizontal="left"/>
      <protection/>
    </xf>
    <xf numFmtId="169" fontId="7" fillId="0" borderId="0" xfId="23" applyFont="1">
      <alignment/>
      <protection/>
    </xf>
    <xf numFmtId="169" fontId="8" fillId="0" borderId="1" xfId="23" applyFont="1" applyBorder="1">
      <alignment/>
      <protection/>
    </xf>
    <xf numFmtId="169" fontId="8" fillId="0" borderId="1" xfId="23" applyFont="1" applyFill="1" applyBorder="1">
      <alignment/>
      <protection/>
    </xf>
    <xf numFmtId="169" fontId="7" fillId="0" borderId="1" xfId="23" applyFont="1" applyBorder="1">
      <alignment/>
      <protection/>
    </xf>
    <xf numFmtId="170" fontId="8" fillId="0" borderId="0" xfId="23" applyNumberFormat="1" applyFont="1" applyBorder="1" applyProtection="1">
      <alignment/>
      <protection/>
    </xf>
    <xf numFmtId="171" fontId="8" fillId="0" borderId="0" xfId="23" applyNumberFormat="1" applyFont="1" applyBorder="1" applyProtection="1">
      <alignment/>
      <protection/>
    </xf>
    <xf numFmtId="172" fontId="8" fillId="0" borderId="0" xfId="23" applyNumberFormat="1" applyFont="1" applyBorder="1" applyProtection="1">
      <alignment/>
      <protection/>
    </xf>
    <xf numFmtId="169" fontId="8" fillId="0" borderId="0" xfId="23" applyFont="1" applyBorder="1" applyAlignment="1">
      <alignment/>
      <protection/>
    </xf>
    <xf numFmtId="169" fontId="24" fillId="0" borderId="0" xfId="23" applyFont="1" applyBorder="1" applyAlignment="1">
      <alignment horizontal="left"/>
      <protection/>
    </xf>
    <xf numFmtId="169" fontId="8" fillId="0" borderId="0" xfId="23" applyFont="1" applyFill="1" applyBorder="1" applyAlignment="1">
      <alignment/>
      <protection/>
    </xf>
    <xf numFmtId="169" fontId="7" fillId="0" borderId="1" xfId="23" applyFont="1" applyBorder="1" applyAlignment="1">
      <alignment horizontal="left"/>
      <protection/>
    </xf>
    <xf numFmtId="169" fontId="8" fillId="0" borderId="6" xfId="23" applyFont="1" applyFill="1" applyBorder="1" applyAlignment="1">
      <alignment horizontal="center"/>
      <protection/>
    </xf>
    <xf numFmtId="169" fontId="0" fillId="0" borderId="0" xfId="23" applyFont="1" applyBorder="1" applyAlignment="1">
      <alignment horizontal="right"/>
      <protection/>
    </xf>
    <xf numFmtId="169" fontId="0" fillId="0" borderId="0" xfId="23" applyFont="1" applyFill="1" applyBorder="1">
      <alignment/>
      <protection/>
    </xf>
    <xf numFmtId="169" fontId="0" fillId="0" borderId="0" xfId="23" applyFont="1" applyFill="1">
      <alignment/>
      <protection/>
    </xf>
    <xf numFmtId="169" fontId="8" fillId="0" borderId="0" xfId="23" applyFont="1" applyAlignment="1">
      <alignment horizontal="left"/>
      <protection/>
    </xf>
    <xf numFmtId="166" fontId="8" fillId="0" borderId="0" xfId="23" applyNumberFormat="1" applyFont="1">
      <alignment/>
      <protection/>
    </xf>
    <xf numFmtId="169" fontId="8" fillId="0" borderId="0" xfId="23" applyFont="1">
      <alignment/>
      <protection/>
    </xf>
    <xf numFmtId="16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9" fontId="8" fillId="0" borderId="0" xfId="23" applyFont="1" applyFill="1">
      <alignment/>
      <protection/>
    </xf>
    <xf numFmtId="169" fontId="8" fillId="0" borderId="0" xfId="23" applyFont="1" applyBorder="1">
      <alignment/>
      <protection/>
    </xf>
    <xf numFmtId="169" fontId="8" fillId="0" borderId="0" xfId="0" applyNumberFormat="1" applyFont="1" applyBorder="1" applyAlignment="1">
      <alignment/>
    </xf>
    <xf numFmtId="169" fontId="8" fillId="0" borderId="1" xfId="23" applyFont="1" applyBorder="1">
      <alignment/>
      <protection/>
    </xf>
    <xf numFmtId="169" fontId="8" fillId="0" borderId="1" xfId="0" applyNumberFormat="1" applyFont="1" applyBorder="1" applyAlignment="1">
      <alignment/>
    </xf>
    <xf numFmtId="169" fontId="8" fillId="0" borderId="0" xfId="23" applyFont="1" applyAlignment="1">
      <alignment horizontal="left"/>
      <protection/>
    </xf>
    <xf numFmtId="166" fontId="8" fillId="0" borderId="1" xfId="0" applyNumberFormat="1" applyFont="1" applyBorder="1" applyAlignment="1">
      <alignment/>
    </xf>
    <xf numFmtId="3" fontId="8" fillId="0" borderId="0" xfId="15" applyNumberFormat="1" applyFont="1" applyAlignment="1">
      <alignment horizontal="right"/>
    </xf>
    <xf numFmtId="169" fontId="8" fillId="0" borderId="0" xfId="23" applyFont="1" applyAlignment="1">
      <alignment horizontal="right"/>
      <protection/>
    </xf>
    <xf numFmtId="0" fontId="8" fillId="0" borderId="0" xfId="0" applyFont="1" applyAlignment="1">
      <alignment horizontal="right"/>
    </xf>
    <xf numFmtId="166" fontId="8" fillId="0" borderId="0" xfId="23" applyNumberFormat="1" applyFont="1" applyAlignment="1">
      <alignment horizontal="right"/>
      <protection/>
    </xf>
    <xf numFmtId="169" fontId="8" fillId="0" borderId="0" xfId="23" applyFont="1" applyFill="1" applyAlignment="1">
      <alignment horizontal="right"/>
      <protection/>
    </xf>
    <xf numFmtId="169" fontId="8" fillId="0" borderId="2" xfId="23" applyFont="1" applyBorder="1">
      <alignment/>
      <protection/>
    </xf>
    <xf numFmtId="169" fontId="24" fillId="0" borderId="2" xfId="23" applyFont="1" applyBorder="1" applyAlignment="1">
      <alignment horizontal="left"/>
      <protection/>
    </xf>
    <xf numFmtId="169" fontId="8" fillId="0" borderId="2" xfId="23" applyFont="1" applyFill="1" applyBorder="1">
      <alignment/>
      <protection/>
    </xf>
    <xf numFmtId="0" fontId="7" fillId="0" borderId="0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0" fontId="0" fillId="0" borderId="0" xfId="0" applyNumberFormat="1" applyFont="1" applyAlignment="1" applyProtection="1">
      <alignment horizontal="left"/>
      <protection/>
    </xf>
    <xf numFmtId="1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166" fontId="8" fillId="0" borderId="7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22" applyNumberFormat="1" applyFont="1">
      <alignment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169" fontId="8" fillId="0" borderId="5" xfId="23" applyFont="1" applyBorder="1" applyAlignment="1">
      <alignment horizontal="center"/>
      <protection/>
    </xf>
    <xf numFmtId="169" fontId="8" fillId="0" borderId="5" xfId="23" applyFont="1" applyBorder="1" applyAlignment="1">
      <alignment/>
      <protection/>
    </xf>
    <xf numFmtId="169" fontId="8" fillId="0" borderId="0" xfId="23" applyFont="1" applyAlignment="1">
      <alignment horizontal="left" wrapText="1"/>
      <protection/>
    </xf>
    <xf numFmtId="169" fontId="8" fillId="0" borderId="0" xfId="23" applyFont="1" applyAlignment="1">
      <alignment horizontal="center"/>
      <protection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&amp;W 98" xfId="21"/>
    <cellStyle name="Normal_NEWAREAS" xfId="22"/>
    <cellStyle name="Normal_rast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04"/>
  <sheetViews>
    <sheetView tabSelected="1" zoomScale="75" zoomScaleNormal="75" workbookViewId="0" topLeftCell="A1">
      <selection activeCell="N37" sqref="N37"/>
    </sheetView>
  </sheetViews>
  <sheetFormatPr defaultColWidth="9.140625" defaultRowHeight="12.75"/>
  <cols>
    <col min="1" max="1" width="27.8515625" style="3" customWidth="1"/>
    <col min="2" max="2" width="7.7109375" style="3" customWidth="1"/>
    <col min="3" max="3" width="9.28125" style="3" customWidth="1"/>
    <col min="4" max="4" width="11.00390625" style="3" customWidth="1"/>
    <col min="5" max="5" width="3.57421875" style="3" customWidth="1"/>
    <col min="6" max="6" width="7.7109375" style="3" customWidth="1"/>
    <col min="7" max="7" width="10.421875" style="3" customWidth="1"/>
    <col min="8" max="8" width="11.574218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0</v>
      </c>
      <c r="B3" s="2"/>
      <c r="C3" s="2"/>
      <c r="D3" s="2"/>
      <c r="E3" s="2"/>
      <c r="F3" s="2"/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/>
      <c r="B5" s="274" t="s">
        <v>1</v>
      </c>
      <c r="C5" s="274"/>
      <c r="D5" s="274"/>
      <c r="F5" s="275" t="s">
        <v>2</v>
      </c>
      <c r="G5" s="275"/>
      <c r="H5" s="275"/>
      <c r="I5" s="10"/>
      <c r="K5" s="10"/>
      <c r="N5" s="4"/>
      <c r="O5" s="9"/>
      <c r="P5" s="5"/>
      <c r="Q5" s="5"/>
    </row>
    <row r="6" spans="1:17" ht="13.5" customHeight="1">
      <c r="A6" s="9"/>
      <c r="B6" s="11"/>
      <c r="C6" s="11"/>
      <c r="D6" s="12" t="s">
        <v>3</v>
      </c>
      <c r="F6" s="11"/>
      <c r="G6" s="11"/>
      <c r="H6" s="12" t="s">
        <v>3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4</v>
      </c>
      <c r="C7" s="18" t="s">
        <v>5</v>
      </c>
      <c r="D7" s="18" t="s">
        <v>6</v>
      </c>
      <c r="E7" s="8"/>
      <c r="F7" s="18" t="s">
        <v>4</v>
      </c>
      <c r="G7" s="18" t="s">
        <v>5</v>
      </c>
      <c r="H7" s="18" t="s">
        <v>6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7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3.7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8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27" customFormat="1" ht="13.5" customHeight="1">
      <c r="A11" s="25" t="s">
        <v>9</v>
      </c>
      <c r="B11" s="26">
        <v>378.2</v>
      </c>
      <c r="C11" s="26">
        <v>4459.6</v>
      </c>
      <c r="D11" s="26">
        <v>22315.8</v>
      </c>
      <c r="F11" s="28">
        <v>3199.6</v>
      </c>
      <c r="G11" s="28">
        <v>39623.4</v>
      </c>
      <c r="H11" s="28">
        <v>297623.6</v>
      </c>
      <c r="I11" s="29"/>
      <c r="J11" s="30"/>
      <c r="K11" s="29"/>
      <c r="L11" s="30"/>
      <c r="M11" s="21"/>
      <c r="N11" s="6"/>
      <c r="O11" s="30"/>
      <c r="P11" s="30"/>
      <c r="Q11" s="30"/>
    </row>
    <row r="12" spans="1:17" ht="13.5" customHeight="1">
      <c r="A12" s="31">
        <v>2005</v>
      </c>
      <c r="B12" s="32">
        <v>286</v>
      </c>
      <c r="C12" s="33">
        <v>2665</v>
      </c>
      <c r="D12" s="32">
        <v>17885</v>
      </c>
      <c r="F12" s="34">
        <v>2915</v>
      </c>
      <c r="G12" s="33">
        <v>26357</v>
      </c>
      <c r="H12" s="34">
        <v>253222</v>
      </c>
      <c r="I12" s="9"/>
      <c r="J12" s="5"/>
      <c r="K12" s="9"/>
      <c r="L12" s="5"/>
      <c r="M12" s="9"/>
      <c r="N12" s="20"/>
      <c r="O12" s="35"/>
      <c r="P12" s="35"/>
      <c r="Q12" s="35"/>
    </row>
    <row r="13" spans="1:17" ht="13.5" customHeight="1">
      <c r="A13" s="31">
        <v>2006</v>
      </c>
      <c r="B13" s="32">
        <v>314</v>
      </c>
      <c r="C13" s="33">
        <v>2634</v>
      </c>
      <c r="D13" s="32">
        <v>17269</v>
      </c>
      <c r="F13" s="34">
        <v>2858</v>
      </c>
      <c r="G13" s="33">
        <v>26066</v>
      </c>
      <c r="H13" s="34">
        <v>241269</v>
      </c>
      <c r="I13" s="9"/>
      <c r="J13" s="5"/>
      <c r="K13" s="9"/>
      <c r="L13" s="5"/>
      <c r="M13" s="9"/>
      <c r="N13" s="20"/>
      <c r="O13" s="5"/>
      <c r="P13" s="5"/>
      <c r="Q13" s="5"/>
    </row>
    <row r="14" spans="1:17" ht="13.5" customHeight="1">
      <c r="A14" s="31">
        <v>2007</v>
      </c>
      <c r="B14" s="32">
        <v>281</v>
      </c>
      <c r="C14" s="33">
        <v>2385</v>
      </c>
      <c r="D14" s="32">
        <v>16238</v>
      </c>
      <c r="F14" s="34">
        <v>2664</v>
      </c>
      <c r="G14" s="33">
        <v>25459</v>
      </c>
      <c r="H14" s="34">
        <v>231735</v>
      </c>
      <c r="I14" s="9"/>
      <c r="J14" s="5"/>
      <c r="K14" s="16"/>
      <c r="L14" s="5"/>
      <c r="M14" s="9"/>
      <c r="N14" s="20"/>
      <c r="O14" s="5"/>
      <c r="P14" s="5"/>
      <c r="Q14" s="5"/>
    </row>
    <row r="15" spans="1:17" ht="13.5" customHeight="1">
      <c r="A15" s="31">
        <v>2008</v>
      </c>
      <c r="B15" s="32">
        <v>270</v>
      </c>
      <c r="C15" s="33">
        <v>2570</v>
      </c>
      <c r="D15" s="32">
        <v>15590</v>
      </c>
      <c r="F15" s="34">
        <v>2266</v>
      </c>
      <c r="G15" s="33">
        <v>23499</v>
      </c>
      <c r="H15" s="34">
        <v>215342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31">
        <v>2009</v>
      </c>
      <c r="B16" s="32">
        <v>216</v>
      </c>
      <c r="C16" s="32">
        <v>2269</v>
      </c>
      <c r="D16" s="32">
        <v>15030</v>
      </c>
      <c r="F16" s="34">
        <v>2006</v>
      </c>
      <c r="G16" s="33">
        <v>22421</v>
      </c>
      <c r="H16" s="34">
        <v>207134</v>
      </c>
      <c r="I16" s="9"/>
      <c r="J16" s="5"/>
      <c r="K16" s="16"/>
      <c r="L16" s="5"/>
      <c r="M16" s="9"/>
      <c r="N16" s="20"/>
      <c r="O16" s="5"/>
      <c r="P16" s="5"/>
      <c r="Q16" s="5"/>
    </row>
    <row r="17" spans="1:17" s="27" customFormat="1" ht="13.5" customHeight="1">
      <c r="A17" s="25" t="s">
        <v>10</v>
      </c>
      <c r="B17" s="36">
        <f>AVERAGE(B12:B16)</f>
        <v>273.4</v>
      </c>
      <c r="C17" s="36">
        <f>AVERAGE(C12:C16)</f>
        <v>2504.6</v>
      </c>
      <c r="D17" s="36">
        <f>AVERAGE(D12:D16)</f>
        <v>16402.4</v>
      </c>
      <c r="E17" s="36"/>
      <c r="F17" s="36">
        <f>AVERAGE(F12:F16)</f>
        <v>2541.8</v>
      </c>
      <c r="G17" s="36">
        <f>AVERAGE(G12:G16)</f>
        <v>24760.4</v>
      </c>
      <c r="H17" s="36">
        <f>AVERAGE(H12:H16)</f>
        <v>229740.4</v>
      </c>
      <c r="I17" s="29"/>
      <c r="J17" s="21"/>
      <c r="K17" s="37"/>
      <c r="L17" s="21"/>
      <c r="M17" s="21"/>
      <c r="N17" s="6"/>
      <c r="O17" s="21"/>
      <c r="P17" s="21"/>
      <c r="Q17" s="21"/>
    </row>
    <row r="18" spans="1:17" ht="2.25" customHeight="1">
      <c r="A18" s="24"/>
      <c r="B18" s="38"/>
      <c r="C18" s="38"/>
      <c r="D18" s="38"/>
      <c r="F18" s="38"/>
      <c r="G18" s="38"/>
      <c r="H18" s="38"/>
      <c r="I18" s="9"/>
      <c r="J18" s="5"/>
      <c r="K18" s="16"/>
      <c r="L18" s="5"/>
      <c r="M18" s="9"/>
      <c r="N18" s="5"/>
      <c r="O18" s="5"/>
      <c r="P18" s="5"/>
      <c r="Q18" s="5"/>
    </row>
    <row r="19" spans="1:17" ht="13.5" customHeight="1">
      <c r="A19" s="39" t="s">
        <v>11</v>
      </c>
      <c r="B19" s="24"/>
      <c r="C19" s="24"/>
      <c r="D19" s="24"/>
      <c r="F19" s="24"/>
      <c r="G19" s="24"/>
      <c r="H19" s="24"/>
      <c r="I19" s="9"/>
      <c r="J19" s="5"/>
      <c r="K19" s="9"/>
      <c r="L19" s="5"/>
      <c r="M19" s="9"/>
      <c r="N19" s="5"/>
      <c r="O19" s="5"/>
      <c r="P19" s="5"/>
      <c r="Q19" s="5"/>
    </row>
    <row r="20" spans="1:17" ht="13.5" customHeight="1">
      <c r="A20" s="31" t="s">
        <v>12</v>
      </c>
      <c r="B20" s="40">
        <f>(B16-B15)/B15*100</f>
        <v>-20</v>
      </c>
      <c r="C20" s="40">
        <f>(C16-C15)/C15*100</f>
        <v>-11.712062256809338</v>
      </c>
      <c r="D20" s="40">
        <f>(D16-D15)/D15*100</f>
        <v>-3.5920461834509303</v>
      </c>
      <c r="E20" s="40"/>
      <c r="F20" s="40">
        <f>(F16-F15)/F15*100</f>
        <v>-11.47396293027361</v>
      </c>
      <c r="G20" s="40">
        <f>(G16-G15)/G15*100</f>
        <v>-4.587429252308609</v>
      </c>
      <c r="H20" s="40">
        <f>(H16-H15)/H15*100</f>
        <v>-3.8116112973781244</v>
      </c>
      <c r="I20" s="41"/>
      <c r="J20" s="5"/>
      <c r="K20" s="41"/>
      <c r="L20" s="5"/>
      <c r="M20" s="9"/>
      <c r="N20" s="5"/>
      <c r="O20" s="5"/>
      <c r="P20" s="5"/>
      <c r="Q20" s="5"/>
    </row>
    <row r="21" spans="1:17" ht="13.5" customHeight="1">
      <c r="A21" s="42" t="s">
        <v>13</v>
      </c>
      <c r="B21" s="40">
        <f>(B16-B11)/B11*100</f>
        <v>-42.88736118455843</v>
      </c>
      <c r="C21" s="40">
        <f>(C16-C11)/C11*100</f>
        <v>-49.12099739886986</v>
      </c>
      <c r="D21" s="40">
        <f>(D16-D11)/D11*100</f>
        <v>-32.64861667518081</v>
      </c>
      <c r="E21" s="40"/>
      <c r="F21" s="40">
        <f>(F16-F11)/F11*100</f>
        <v>-37.304663082885355</v>
      </c>
      <c r="G21" s="40">
        <f>(G16-G11)/G11*100</f>
        <v>-43.4147498700263</v>
      </c>
      <c r="H21" s="40">
        <f>(H16-H11)/H11*100</f>
        <v>-30.404040539795897</v>
      </c>
      <c r="I21" s="41"/>
      <c r="J21" s="5"/>
      <c r="K21" s="41"/>
      <c r="L21" s="5"/>
      <c r="M21" s="9"/>
      <c r="N21" s="5"/>
      <c r="O21" s="5"/>
      <c r="P21" s="5"/>
      <c r="Q21" s="5"/>
    </row>
    <row r="22" spans="1:17" ht="13.5" customHeight="1" thickBot="1">
      <c r="A22" s="43" t="s">
        <v>14</v>
      </c>
      <c r="B22" s="44">
        <f>+(B17-B11)/B11*100</f>
        <v>-27.710206240084617</v>
      </c>
      <c r="C22" s="44">
        <f>+(C17-C11)/C11*100</f>
        <v>-43.838012377791735</v>
      </c>
      <c r="D22" s="44">
        <f>+(D17-D11)/D11*100</f>
        <v>-26.49871391570097</v>
      </c>
      <c r="E22" s="45"/>
      <c r="F22" s="44">
        <f>+(F17-F11)/F11*100</f>
        <v>-20.55881985248155</v>
      </c>
      <c r="G22" s="44">
        <f>+(G17-G11)/G11*100</f>
        <v>-37.51066289111989</v>
      </c>
      <c r="H22" s="44">
        <f>+(H17-H11)/H11*100</f>
        <v>-22.808406322616886</v>
      </c>
      <c r="I22" s="17"/>
      <c r="J22" s="8"/>
      <c r="K22" s="17"/>
      <c r="L22" s="8"/>
      <c r="M22" s="9"/>
      <c r="N22" s="5"/>
      <c r="O22" s="5"/>
      <c r="P22" s="5"/>
      <c r="Q22" s="5"/>
    </row>
    <row r="23" spans="1:17" ht="7.5" customHeight="1">
      <c r="A23" s="42"/>
      <c r="B23" s="46"/>
      <c r="C23" s="46"/>
      <c r="D23" s="46"/>
      <c r="F23" s="46"/>
      <c r="G23" s="46"/>
      <c r="H23" s="46"/>
      <c r="I23" s="9"/>
      <c r="J23" s="5"/>
      <c r="K23" s="9"/>
      <c r="L23" s="5"/>
      <c r="M23" s="9"/>
      <c r="N23" s="5"/>
      <c r="O23" s="21"/>
      <c r="P23" s="22"/>
      <c r="Q23" s="21"/>
    </row>
    <row r="24" spans="1:17" ht="21.75" customHeight="1">
      <c r="A24" s="1" t="s">
        <v>102</v>
      </c>
      <c r="B24" s="46"/>
      <c r="C24" s="46"/>
      <c r="D24" s="46"/>
      <c r="F24" s="46"/>
      <c r="G24" s="46"/>
      <c r="H24" s="46"/>
      <c r="I24" s="9"/>
      <c r="J24" s="5"/>
      <c r="K24" s="9"/>
      <c r="L24" s="5"/>
      <c r="M24" s="9"/>
      <c r="N24" s="5"/>
      <c r="O24" s="21"/>
      <c r="P24" s="21"/>
      <c r="Q24" s="22"/>
    </row>
    <row r="25" spans="1:17" ht="6.75" customHeight="1">
      <c r="A25" s="42"/>
      <c r="B25" s="46"/>
      <c r="C25" s="46"/>
      <c r="D25" s="46"/>
      <c r="F25" s="46"/>
      <c r="G25" s="46"/>
      <c r="H25" s="46"/>
      <c r="I25" s="9"/>
      <c r="J25" s="5"/>
      <c r="K25" s="9"/>
      <c r="L25" s="5"/>
      <c r="M25" s="9"/>
      <c r="N25" s="5"/>
      <c r="O25" s="21"/>
      <c r="P25" s="21"/>
      <c r="Q25" s="21"/>
    </row>
    <row r="26" spans="1:17" ht="13.5" customHeight="1">
      <c r="A26" s="23" t="s">
        <v>8</v>
      </c>
      <c r="B26" s="24"/>
      <c r="C26" s="24"/>
      <c r="D26" s="24"/>
      <c r="F26" s="24"/>
      <c r="G26" s="24"/>
      <c r="H26" s="24"/>
      <c r="I26" s="9"/>
      <c r="J26" s="5"/>
      <c r="K26" s="9"/>
      <c r="L26" s="5"/>
      <c r="M26" s="9"/>
      <c r="N26" s="5"/>
      <c r="O26" s="5"/>
      <c r="P26" s="5"/>
      <c r="Q26" s="5"/>
    </row>
    <row r="27" spans="1:17" s="27" customFormat="1" ht="13.5" customHeight="1">
      <c r="A27" s="25" t="s">
        <v>9</v>
      </c>
      <c r="B27" s="26">
        <v>30.4</v>
      </c>
      <c r="C27" s="26">
        <v>812</v>
      </c>
      <c r="D27" s="26">
        <v>3851.6</v>
      </c>
      <c r="E27" s="28"/>
      <c r="F27" s="28">
        <v>229.6</v>
      </c>
      <c r="G27" s="28">
        <v>5788</v>
      </c>
      <c r="H27" s="28">
        <v>40504</v>
      </c>
      <c r="I27" s="29"/>
      <c r="J27" s="21"/>
      <c r="K27" s="29"/>
      <c r="L27" s="21"/>
      <c r="M27" s="29"/>
      <c r="N27" s="6"/>
      <c r="O27" s="21"/>
      <c r="P27" s="21"/>
      <c r="Q27" s="21"/>
    </row>
    <row r="28" spans="1:17" ht="13.5" customHeight="1">
      <c r="A28" s="31">
        <v>2005</v>
      </c>
      <c r="B28" s="47">
        <v>11</v>
      </c>
      <c r="C28" s="33">
        <v>357</v>
      </c>
      <c r="D28" s="47">
        <v>2172</v>
      </c>
      <c r="E28" s="47"/>
      <c r="F28" s="48">
        <v>130</v>
      </c>
      <c r="G28" s="33">
        <v>2983</v>
      </c>
      <c r="H28" s="48">
        <v>25972</v>
      </c>
      <c r="I28" s="9"/>
      <c r="J28" s="5"/>
      <c r="K28" s="9"/>
      <c r="L28" s="5"/>
      <c r="M28" s="9"/>
      <c r="N28" s="20"/>
      <c r="O28" s="35"/>
      <c r="P28" s="35"/>
      <c r="Q28" s="35"/>
    </row>
    <row r="29" spans="1:17" ht="13.5" customHeight="1">
      <c r="A29" s="31">
        <v>2006</v>
      </c>
      <c r="B29" s="47">
        <v>25</v>
      </c>
      <c r="C29" s="33">
        <v>350</v>
      </c>
      <c r="D29" s="47">
        <v>2022</v>
      </c>
      <c r="E29" s="47"/>
      <c r="F29" s="48">
        <v>144</v>
      </c>
      <c r="G29" s="33">
        <v>2779</v>
      </c>
      <c r="H29" s="48">
        <v>23525</v>
      </c>
      <c r="I29" s="9"/>
      <c r="J29" s="5"/>
      <c r="K29" s="9"/>
      <c r="L29" s="5"/>
      <c r="M29" s="9"/>
      <c r="N29" s="20"/>
      <c r="O29" s="35"/>
      <c r="P29" s="35"/>
      <c r="Q29" s="35"/>
    </row>
    <row r="30" spans="1:16" ht="13.5" customHeight="1">
      <c r="A30" s="31">
        <v>2007</v>
      </c>
      <c r="B30" s="47">
        <v>9</v>
      </c>
      <c r="C30" s="33">
        <v>269</v>
      </c>
      <c r="D30" s="47">
        <v>1817</v>
      </c>
      <c r="E30" s="47"/>
      <c r="F30" s="48">
        <v>112</v>
      </c>
      <c r="G30" s="33">
        <v>2707</v>
      </c>
      <c r="H30" s="48">
        <v>22009</v>
      </c>
      <c r="I30" s="9"/>
      <c r="K30" s="9"/>
      <c r="L30" s="5"/>
      <c r="M30" s="9"/>
      <c r="N30" s="20"/>
      <c r="O30" s="5"/>
      <c r="P30" s="5"/>
    </row>
    <row r="31" spans="1:16" ht="13.5" customHeight="1">
      <c r="A31" s="31">
        <v>2008</v>
      </c>
      <c r="B31" s="47">
        <v>20</v>
      </c>
      <c r="C31" s="33">
        <v>278</v>
      </c>
      <c r="D31" s="47">
        <v>1689</v>
      </c>
      <c r="E31" s="47"/>
      <c r="F31" s="48">
        <v>104</v>
      </c>
      <c r="G31" s="33">
        <v>2413</v>
      </c>
      <c r="H31" s="48">
        <v>20306</v>
      </c>
      <c r="I31" s="9"/>
      <c r="K31" s="9"/>
      <c r="L31" s="5"/>
      <c r="M31" s="9"/>
      <c r="N31" s="20"/>
      <c r="O31" s="5"/>
      <c r="P31" s="5"/>
    </row>
    <row r="32" spans="1:16" ht="13.5" customHeight="1">
      <c r="A32" s="31">
        <v>2009</v>
      </c>
      <c r="B32" s="32">
        <v>5</v>
      </c>
      <c r="C32" s="32">
        <v>252</v>
      </c>
      <c r="D32" s="32">
        <v>1474</v>
      </c>
      <c r="F32" s="48">
        <v>76</v>
      </c>
      <c r="G32" s="33">
        <v>2338</v>
      </c>
      <c r="H32" s="48">
        <v>19181</v>
      </c>
      <c r="I32" s="9"/>
      <c r="K32" s="9"/>
      <c r="L32" s="5"/>
      <c r="M32" s="9"/>
      <c r="N32" s="20"/>
      <c r="O32" s="5"/>
      <c r="P32" s="5"/>
    </row>
    <row r="33" spans="1:17" s="27" customFormat="1" ht="13.5" customHeight="1">
      <c r="A33" s="25" t="s">
        <v>10</v>
      </c>
      <c r="B33" s="36">
        <f>AVERAGE(B28:B32)</f>
        <v>14</v>
      </c>
      <c r="C33" s="36">
        <f>AVERAGE(C28:C32)</f>
        <v>301.2</v>
      </c>
      <c r="D33" s="36">
        <f>AVERAGE(D28:D32)</f>
        <v>1834.8</v>
      </c>
      <c r="E33" s="36"/>
      <c r="F33" s="36">
        <f>AVERAGE(F28:F32)</f>
        <v>113.2</v>
      </c>
      <c r="G33" s="36">
        <f>AVERAGE(G28:G32)</f>
        <v>2644</v>
      </c>
      <c r="H33" s="36">
        <f>AVERAGE(H28:H32)</f>
        <v>22198.6</v>
      </c>
      <c r="I33" s="29"/>
      <c r="J33" s="21"/>
      <c r="K33" s="29"/>
      <c r="L33" s="21"/>
      <c r="M33" s="29"/>
      <c r="N33" s="6"/>
      <c r="O33" s="49"/>
      <c r="P33" s="49"/>
      <c r="Q33" s="49"/>
    </row>
    <row r="34" spans="1:16" ht="2.25" customHeight="1">
      <c r="A34" s="24"/>
      <c r="I34" s="9"/>
      <c r="J34" s="5"/>
      <c r="K34" s="9"/>
      <c r="L34" s="5"/>
      <c r="M34" s="9"/>
      <c r="N34" s="5"/>
      <c r="O34" s="5"/>
      <c r="P34" s="5"/>
    </row>
    <row r="35" spans="1:16" ht="13.5" customHeight="1">
      <c r="A35" s="39" t="s">
        <v>11</v>
      </c>
      <c r="B35" s="24"/>
      <c r="C35" s="24"/>
      <c r="D35" s="24"/>
      <c r="F35" s="24"/>
      <c r="G35" s="24"/>
      <c r="H35" s="24"/>
      <c r="I35" s="9"/>
      <c r="J35" s="5"/>
      <c r="K35" s="9"/>
      <c r="L35" s="5"/>
      <c r="M35" s="9"/>
      <c r="N35" s="5"/>
      <c r="O35" s="5"/>
      <c r="P35" s="5"/>
    </row>
    <row r="36" spans="1:16" ht="13.5" customHeight="1">
      <c r="A36" s="31" t="s">
        <v>12</v>
      </c>
      <c r="B36" s="40">
        <f>(B32-B31)/B31*100</f>
        <v>-75</v>
      </c>
      <c r="C36" s="40">
        <f>(C32-C31)/C31*100</f>
        <v>-9.352517985611511</v>
      </c>
      <c r="D36" s="40">
        <f>(D32-D31)/D31*100</f>
        <v>-12.729425695677914</v>
      </c>
      <c r="E36" s="40"/>
      <c r="F36" s="40">
        <f>(F32-F31)/F31*100</f>
        <v>-26.923076923076923</v>
      </c>
      <c r="G36" s="40">
        <f>(G32-G31)/G31*100</f>
        <v>-3.108164111065064</v>
      </c>
      <c r="H36" s="40">
        <f>(H32-H31)/H31*100</f>
        <v>-5.540234413473851</v>
      </c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42" t="s">
        <v>13</v>
      </c>
      <c r="B37" s="40">
        <f>(B32-B27)/B27*100</f>
        <v>-83.55263157894737</v>
      </c>
      <c r="C37" s="40">
        <f>(C32-C27)/C27*100</f>
        <v>-68.96551724137932</v>
      </c>
      <c r="D37" s="40">
        <f>(D32-D27)/D27*100</f>
        <v>-61.73019005088795</v>
      </c>
      <c r="E37" s="40"/>
      <c r="F37" s="40">
        <f>(F32-F27)/F27*100</f>
        <v>-66.89895470383274</v>
      </c>
      <c r="G37" s="40">
        <f>(G32-G27)/G27*100</f>
        <v>-59.60608154803041</v>
      </c>
      <c r="H37" s="40">
        <f>(H32-H27)/H27*100</f>
        <v>-52.6441832905392</v>
      </c>
      <c r="I37" s="9"/>
      <c r="J37" s="5"/>
      <c r="K37" s="9"/>
      <c r="L37" s="5"/>
      <c r="M37" s="9"/>
      <c r="N37" s="5"/>
      <c r="O37" s="5"/>
      <c r="P37" s="5"/>
    </row>
    <row r="38" spans="1:16" ht="13.5" customHeight="1" thickBot="1">
      <c r="A38" s="43" t="s">
        <v>14</v>
      </c>
      <c r="B38" s="44">
        <f>(B33-B27)/B27*100</f>
        <v>-53.94736842105263</v>
      </c>
      <c r="C38" s="44">
        <f>(C33-C27)/C27*100</f>
        <v>-62.906403940886705</v>
      </c>
      <c r="D38" s="44">
        <f>(D33-D27)/D27*100</f>
        <v>-52.362654481254545</v>
      </c>
      <c r="E38" s="44"/>
      <c r="F38" s="44">
        <f>(F33-F27)/F27*100</f>
        <v>-50.69686411149825</v>
      </c>
      <c r="G38" s="44">
        <f>(G33-G27)/G27*100</f>
        <v>-54.31928127159641</v>
      </c>
      <c r="H38" s="44">
        <f>(H33-H27)/H27*100</f>
        <v>-45.19405490815722</v>
      </c>
      <c r="I38" s="17"/>
      <c r="J38" s="8"/>
      <c r="K38" s="17"/>
      <c r="L38" s="8"/>
      <c r="M38" s="9"/>
      <c r="N38" s="5"/>
      <c r="O38" s="5"/>
      <c r="P38" s="5"/>
    </row>
    <row r="39" spans="1:13" ht="15">
      <c r="A39" s="9"/>
      <c r="B39" s="9"/>
      <c r="D39" s="9"/>
      <c r="E39" s="9"/>
      <c r="F39" s="9"/>
      <c r="H39" s="9"/>
      <c r="I39" s="9"/>
      <c r="K39" s="5"/>
      <c r="L39" s="5"/>
      <c r="M39" s="5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8" customHeight="1">
      <c r="A41" s="1" t="s">
        <v>103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"/>
      <c r="M41" s="5"/>
    </row>
    <row r="42" spans="1:13" ht="3.75" customHeight="1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1"/>
      <c r="M42" s="5"/>
    </row>
    <row r="43" spans="1:13" ht="18" customHeight="1" thickBot="1">
      <c r="A43" s="50" t="s">
        <v>15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8"/>
      <c r="M43" s="52"/>
    </row>
    <row r="44" spans="1:13" ht="13.5" customHeight="1">
      <c r="A44" s="9"/>
      <c r="B44" s="280" t="s">
        <v>1</v>
      </c>
      <c r="C44" s="280"/>
      <c r="D44" s="280"/>
      <c r="E44" s="29"/>
      <c r="F44" s="281" t="s">
        <v>35</v>
      </c>
      <c r="G44" s="280"/>
      <c r="H44" s="280"/>
      <c r="I44" s="9"/>
      <c r="J44" s="54"/>
      <c r="K44" s="53"/>
      <c r="L44" s="55" t="s">
        <v>16</v>
      </c>
      <c r="M44" s="9"/>
    </row>
    <row r="45" spans="1:13" ht="13.5" customHeight="1">
      <c r="A45" s="9"/>
      <c r="B45" s="11"/>
      <c r="C45" s="11"/>
      <c r="D45" s="12" t="s">
        <v>3</v>
      </c>
      <c r="E45" s="6"/>
      <c r="F45" s="11"/>
      <c r="G45" s="11"/>
      <c r="H45" s="12" t="s">
        <v>3</v>
      </c>
      <c r="I45" s="20"/>
      <c r="J45" s="11"/>
      <c r="K45" s="11"/>
      <c r="L45" s="12" t="s">
        <v>3</v>
      </c>
      <c r="M45" s="9"/>
    </row>
    <row r="46" spans="1:13" ht="13.5" customHeight="1" thickBot="1">
      <c r="A46" s="17"/>
      <c r="B46" s="18" t="s">
        <v>4</v>
      </c>
      <c r="C46" s="18" t="s">
        <v>5</v>
      </c>
      <c r="D46" s="18" t="s">
        <v>6</v>
      </c>
      <c r="E46" s="56"/>
      <c r="F46" s="18" t="s">
        <v>4</v>
      </c>
      <c r="G46" s="18" t="s">
        <v>5</v>
      </c>
      <c r="H46" s="18" t="s">
        <v>6</v>
      </c>
      <c r="I46" s="57"/>
      <c r="J46" s="18" t="s">
        <v>4</v>
      </c>
      <c r="K46" s="18" t="s">
        <v>5</v>
      </c>
      <c r="L46" s="18" t="s">
        <v>6</v>
      </c>
      <c r="M46" s="9"/>
    </row>
    <row r="47" spans="1:13" ht="18" customHeight="1">
      <c r="A47" s="19" t="s">
        <v>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3.75" customHeight="1">
      <c r="A48" s="19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58" t="s">
        <v>17</v>
      </c>
      <c r="M48" s="24"/>
    </row>
    <row r="49" spans="1:13" ht="13.5" customHeight="1">
      <c r="A49" s="29" t="s">
        <v>18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s="27" customFormat="1" ht="13.5" customHeight="1">
      <c r="A50" s="25" t="s">
        <v>9</v>
      </c>
      <c r="B50" s="59">
        <f>(B11/$D85)*1000</f>
        <v>0.07427774613586817</v>
      </c>
      <c r="C50" s="59">
        <f>(C11/$D85)*1000</f>
        <v>0.8758567865349491</v>
      </c>
      <c r="D50" s="59">
        <f>(D11/$D85)*1000</f>
        <v>4.382779818135397</v>
      </c>
      <c r="E50" s="59"/>
      <c r="F50" s="59">
        <f>(F11/$H85)*1000</f>
        <v>0.06223004562059826</v>
      </c>
      <c r="G50" s="59">
        <f>(G11/$H85)*1000</f>
        <v>0.7706482027888528</v>
      </c>
      <c r="H50" s="60">
        <f>(H11/$H85)*1000</f>
        <v>5.788576761397265</v>
      </c>
      <c r="I50" s="59"/>
      <c r="J50" s="61">
        <f aca="true" t="shared" si="0" ref="J50:L56">B50/F50*100</f>
        <v>119.35994164092673</v>
      </c>
      <c r="K50" s="61">
        <f t="shared" si="0"/>
        <v>113.65195991703649</v>
      </c>
      <c r="L50" s="61">
        <f t="shared" si="0"/>
        <v>75.71429038245088</v>
      </c>
      <c r="M50" s="23"/>
    </row>
    <row r="51" spans="1:13" ht="13.5" customHeight="1">
      <c r="A51" s="31">
        <v>2005</v>
      </c>
      <c r="B51" s="62">
        <f aca="true" t="shared" si="1" ref="B51:D53">(B12/$D92)*1000</f>
        <v>0.0563169502205419</v>
      </c>
      <c r="C51" s="62">
        <f t="shared" si="1"/>
        <v>0.5247715816005041</v>
      </c>
      <c r="D51" s="62">
        <f t="shared" si="1"/>
        <v>3.521778512917454</v>
      </c>
      <c r="E51" s="62"/>
      <c r="F51" s="62">
        <f aca="true" t="shared" si="2" ref="F51:H53">(F12/$H92)*1000</f>
        <v>0.05495209835954319</v>
      </c>
      <c r="G51" s="62">
        <f t="shared" si="2"/>
        <v>0.49686876722555057</v>
      </c>
      <c r="H51" s="62">
        <f t="shared" si="2"/>
        <v>4.773612435952057</v>
      </c>
      <c r="I51" s="62"/>
      <c r="J51" s="40">
        <f t="shared" si="0"/>
        <v>102.48371199961954</v>
      </c>
      <c r="K51" s="40">
        <f t="shared" si="0"/>
        <v>105.615731198151</v>
      </c>
      <c r="L51" s="40">
        <f t="shared" si="0"/>
        <v>73.77596233815461</v>
      </c>
      <c r="M51" s="24"/>
    </row>
    <row r="52" spans="1:13" ht="13.5" customHeight="1">
      <c r="A52" s="31">
        <v>2006</v>
      </c>
      <c r="B52" s="62">
        <f t="shared" si="1"/>
        <v>0.06163146737850357</v>
      </c>
      <c r="C52" s="62">
        <f t="shared" si="1"/>
        <v>0.5169977231687211</v>
      </c>
      <c r="D52" s="62">
        <f t="shared" si="1"/>
        <v>3.389534427259166</v>
      </c>
      <c r="E52" s="62"/>
      <c r="F52" s="62">
        <f t="shared" si="2"/>
        <v>0.05353042318627763</v>
      </c>
      <c r="G52" s="62">
        <f t="shared" si="2"/>
        <v>0.4882169386891227</v>
      </c>
      <c r="H52" s="62">
        <f t="shared" si="2"/>
        <v>4.51897539248776</v>
      </c>
      <c r="I52" s="62"/>
      <c r="J52" s="40">
        <f t="shared" si="0"/>
        <v>115.13353287724917</v>
      </c>
      <c r="K52" s="40">
        <f t="shared" si="0"/>
        <v>105.89508109998715</v>
      </c>
      <c r="L52" s="40">
        <f t="shared" si="0"/>
        <v>75.00670246830398</v>
      </c>
      <c r="M52" s="24"/>
    </row>
    <row r="53" spans="1:13" ht="13.5" customHeight="1">
      <c r="A53" s="31">
        <v>2007</v>
      </c>
      <c r="B53" s="62">
        <f t="shared" si="1"/>
        <v>0.0549160624596924</v>
      </c>
      <c r="C53" s="62">
        <f t="shared" si="1"/>
        <v>0.4661025230119799</v>
      </c>
      <c r="D53" s="62">
        <f t="shared" si="1"/>
        <v>3.173405773026637</v>
      </c>
      <c r="E53" s="62"/>
      <c r="F53" s="62">
        <f t="shared" si="2"/>
        <v>0.049582346897753156</v>
      </c>
      <c r="G53" s="62">
        <f t="shared" si="2"/>
        <v>0.4738427063325442</v>
      </c>
      <c r="H53" s="62">
        <f t="shared" si="2"/>
        <v>4.313049984365927</v>
      </c>
      <c r="I53" s="62"/>
      <c r="J53" s="40">
        <f t="shared" si="0"/>
        <v>110.75728741307512</v>
      </c>
      <c r="K53" s="40">
        <f t="shared" si="0"/>
        <v>98.36650786914673</v>
      </c>
      <c r="L53" s="40">
        <f t="shared" si="0"/>
        <v>73.57683737795048</v>
      </c>
      <c r="M53" s="24"/>
    </row>
    <row r="54" spans="1:13" ht="13.5" customHeight="1">
      <c r="A54" s="31">
        <v>2008</v>
      </c>
      <c r="B54" s="62">
        <f aca="true" t="shared" si="3" ref="B54:D56">(B15/$D96)*1000</f>
        <v>0.05223952790945148</v>
      </c>
      <c r="C54" s="62">
        <f t="shared" si="3"/>
        <v>0.497242913804779</v>
      </c>
      <c r="D54" s="62">
        <f t="shared" si="3"/>
        <v>3.0163490374383284</v>
      </c>
      <c r="E54" s="62"/>
      <c r="F54" s="62">
        <f aca="true" t="shared" si="4" ref="F54:H56">(F15/$H96)*1000</f>
        <v>0.04162403540063593</v>
      </c>
      <c r="G54" s="62">
        <f t="shared" si="4"/>
        <v>0.4316519010942382</v>
      </c>
      <c r="H54" s="62">
        <f t="shared" si="4"/>
        <v>3.9556059272920314</v>
      </c>
      <c r="I54" s="62"/>
      <c r="J54" s="40">
        <f t="shared" si="0"/>
        <v>125.50327570750952</v>
      </c>
      <c r="K54" s="40">
        <f t="shared" si="0"/>
        <v>115.19534897084142</v>
      </c>
      <c r="L54" s="40">
        <f t="shared" si="0"/>
        <v>76.25504392707013</v>
      </c>
      <c r="M54" s="24"/>
    </row>
    <row r="55" spans="1:13" ht="13.5" customHeight="1">
      <c r="A55" s="31">
        <v>2009</v>
      </c>
      <c r="B55" s="62">
        <f t="shared" si="3"/>
        <v>0.04158644589911436</v>
      </c>
      <c r="C55" s="62">
        <f t="shared" si="3"/>
        <v>0.43685021178282635</v>
      </c>
      <c r="D55" s="62">
        <f t="shared" si="3"/>
        <v>2.8937235271467077</v>
      </c>
      <c r="F55" s="62">
        <f t="shared" si="4"/>
        <v>0.036848109008683</v>
      </c>
      <c r="G55" s="62">
        <f t="shared" si="4"/>
        <v>0.4118501755152949</v>
      </c>
      <c r="H55" s="62">
        <f t="shared" si="4"/>
        <v>3.8048336048876097</v>
      </c>
      <c r="J55" s="40">
        <f t="shared" si="0"/>
        <v>112.85910462682034</v>
      </c>
      <c r="K55" s="40">
        <f t="shared" si="0"/>
        <v>106.07017739794627</v>
      </c>
      <c r="L55" s="40">
        <f t="shared" si="0"/>
        <v>76.05387850416089</v>
      </c>
      <c r="M55" s="24"/>
    </row>
    <row r="56" spans="1:13" s="27" customFormat="1" ht="13.5" customHeight="1">
      <c r="A56" s="25" t="s">
        <v>10</v>
      </c>
      <c r="B56" s="59">
        <f t="shared" si="3"/>
        <v>0.05315260669404006</v>
      </c>
      <c r="C56" s="59">
        <f t="shared" si="3"/>
        <v>0.4869276471320144</v>
      </c>
      <c r="D56" s="59">
        <f t="shared" si="3"/>
        <v>3.1888453403011074</v>
      </c>
      <c r="E56" s="63"/>
      <c r="F56" s="59">
        <f t="shared" si="4"/>
        <v>0.04730216851541759</v>
      </c>
      <c r="G56" s="59">
        <f t="shared" si="4"/>
        <v>0.4607839378822668</v>
      </c>
      <c r="H56" s="59">
        <f t="shared" si="4"/>
        <v>4.275402909591408</v>
      </c>
      <c r="I56" s="23"/>
      <c r="J56" s="61">
        <f t="shared" si="0"/>
        <v>112.36822404181235</v>
      </c>
      <c r="K56" s="61">
        <f t="shared" si="0"/>
        <v>105.67374578417434</v>
      </c>
      <c r="L56" s="61">
        <f t="shared" si="0"/>
        <v>74.58584390133792</v>
      </c>
      <c r="M56" s="23"/>
    </row>
    <row r="57" spans="1:13" ht="4.5" customHeight="1">
      <c r="A57" s="24"/>
      <c r="J57" s="64"/>
      <c r="K57" s="64"/>
      <c r="L57" s="64"/>
      <c r="M57" s="24"/>
    </row>
    <row r="58" spans="1:13" ht="13.5" customHeight="1">
      <c r="A58" s="39" t="s">
        <v>11</v>
      </c>
      <c r="B58" s="24"/>
      <c r="C58" s="24"/>
      <c r="D58" s="24"/>
      <c r="E58" s="24"/>
      <c r="F58" s="24"/>
      <c r="G58" s="24"/>
      <c r="H58" s="24"/>
      <c r="I58" s="24"/>
      <c r="J58" s="46"/>
      <c r="K58" s="46"/>
      <c r="L58" s="46"/>
      <c r="M58" s="24"/>
    </row>
    <row r="59" spans="1:13" ht="13.5" customHeight="1">
      <c r="A59" s="31" t="s">
        <v>12</v>
      </c>
      <c r="B59" s="40">
        <f>(B55-B54)/B54*100</f>
        <v>-20.39276087793608</v>
      </c>
      <c r="C59" s="40">
        <f>(C55-C54)/C54*100</f>
        <v>-12.14551285604911</v>
      </c>
      <c r="D59" s="40">
        <f>(D55-D54)/D54*100</f>
        <v>-4.0653620907135455</v>
      </c>
      <c r="E59" s="40"/>
      <c r="F59" s="40">
        <f>(F55-F54)/F54*100</f>
        <v>-11.473962930273602</v>
      </c>
      <c r="G59" s="40">
        <f>(G55-G54)/G54*100</f>
        <v>-4.587429252308602</v>
      </c>
      <c r="H59" s="40">
        <f>(H55-H54)/H54*100</f>
        <v>-3.811611297378123</v>
      </c>
      <c r="I59" s="46"/>
      <c r="J59" s="46"/>
      <c r="K59" s="46"/>
      <c r="L59" s="46"/>
      <c r="M59" s="24"/>
    </row>
    <row r="60" spans="1:13" ht="13.5" customHeight="1">
      <c r="A60" s="42" t="s">
        <v>13</v>
      </c>
      <c r="B60" s="40">
        <f>(B55-B50)/B50*100</f>
        <v>-44.012240458878736</v>
      </c>
      <c r="C60" s="40">
        <f>(C55-C50)/C50*100</f>
        <v>-50.12310020327795</v>
      </c>
      <c r="D60" s="40">
        <f>(D55-D50)/D50*100</f>
        <v>-33.975156242783626</v>
      </c>
      <c r="E60" s="40"/>
      <c r="F60" s="40">
        <f>(F55-F50)/F50*100</f>
        <v>-40.78726981282139</v>
      </c>
      <c r="G60" s="40">
        <f>(G55-G50)/G50*100</f>
        <v>-46.55795289927689</v>
      </c>
      <c r="H60" s="40">
        <f>(H55-H50)/H50*100</f>
        <v>-34.269963728196515</v>
      </c>
      <c r="I60" s="46"/>
      <c r="J60" s="46"/>
      <c r="K60" s="46"/>
      <c r="L60" s="46"/>
      <c r="M60" s="24"/>
    </row>
    <row r="61" spans="1:13" ht="13.5" customHeight="1" thickBot="1">
      <c r="A61" s="43" t="s">
        <v>14</v>
      </c>
      <c r="B61" s="44">
        <f>(B56-B50)/B50*100</f>
        <v>-28.440738364874722</v>
      </c>
      <c r="C61" s="44">
        <f>(C56-C50)/C50*100</f>
        <v>-44.4055632589901</v>
      </c>
      <c r="D61" s="44">
        <f>(D56-D50)/D50*100</f>
        <v>-27.241488903776034</v>
      </c>
      <c r="E61" s="44"/>
      <c r="F61" s="44">
        <f>(F56-F50)/F50*100</f>
        <v>-23.9882149471533</v>
      </c>
      <c r="G61" s="44">
        <f>(G56-G50)/G50*100</f>
        <v>-40.20826413209513</v>
      </c>
      <c r="H61" s="44">
        <f>(H56-H50)/H50*100</f>
        <v>-26.140689053255333</v>
      </c>
      <c r="I61" s="17"/>
      <c r="J61" s="65"/>
      <c r="K61" s="65"/>
      <c r="L61" s="65"/>
      <c r="M61" s="24"/>
    </row>
    <row r="62" spans="1:13" ht="7.5" customHeight="1">
      <c r="A62" s="31"/>
      <c r="J62" s="46"/>
      <c r="K62" s="46"/>
      <c r="L62" s="46"/>
      <c r="M62" s="24"/>
    </row>
    <row r="63" spans="1:13" ht="22.5" customHeight="1">
      <c r="A63" s="1" t="s">
        <v>102</v>
      </c>
      <c r="B63" s="24"/>
      <c r="C63" s="24"/>
      <c r="D63" s="24"/>
      <c r="E63" s="24"/>
      <c r="F63" s="24"/>
      <c r="G63" s="24"/>
      <c r="H63" s="24"/>
      <c r="I63" s="24"/>
      <c r="J63" s="46"/>
      <c r="K63" s="46"/>
      <c r="L63" s="46"/>
      <c r="M63" s="24"/>
    </row>
    <row r="64" spans="1:13" ht="3" customHeight="1">
      <c r="A64" s="66"/>
      <c r="B64" s="24"/>
      <c r="C64" s="24"/>
      <c r="D64" s="24"/>
      <c r="E64" s="24"/>
      <c r="F64" s="24"/>
      <c r="G64" s="24"/>
      <c r="H64" s="24"/>
      <c r="I64" s="24"/>
      <c r="J64" s="46"/>
      <c r="K64" s="46"/>
      <c r="L64" s="67" t="s">
        <v>17</v>
      </c>
      <c r="M64" s="24"/>
    </row>
    <row r="65" spans="1:13" ht="17.25" customHeight="1">
      <c r="A65" s="29" t="s">
        <v>18</v>
      </c>
      <c r="B65" s="24"/>
      <c r="C65" s="24"/>
      <c r="D65" s="24"/>
      <c r="E65" s="24"/>
      <c r="F65" s="24"/>
      <c r="G65" s="24"/>
      <c r="H65" s="24"/>
      <c r="I65" s="68"/>
      <c r="J65" s="46"/>
      <c r="K65" s="46"/>
      <c r="L65" s="46"/>
      <c r="M65" s="24"/>
    </row>
    <row r="66" spans="1:13" s="27" customFormat="1" ht="13.5" customHeight="1">
      <c r="A66" s="25" t="s">
        <v>9</v>
      </c>
      <c r="B66" s="59">
        <f>(B27/$C85)*1000</f>
        <v>0.029846965574863358</v>
      </c>
      <c r="C66" s="59">
        <f>(C27/$C85)*1000</f>
        <v>0.7972281594338502</v>
      </c>
      <c r="D66" s="59">
        <f>(D27/$C85)*1000</f>
        <v>3.7815319936889376</v>
      </c>
      <c r="E66" s="59"/>
      <c r="F66" s="59">
        <f>(F27/$G85)*1000</f>
        <v>0.021695100981623947</v>
      </c>
      <c r="G66" s="59">
        <f>(G27/$G85)*1000</f>
        <v>0.5469130857214259</v>
      </c>
      <c r="H66" s="59">
        <f>(H27/$G85)*1000</f>
        <v>3.827257709754775</v>
      </c>
      <c r="I66" s="69"/>
      <c r="J66" s="61">
        <f aca="true" t="shared" si="5" ref="J66:L72">B66/F66*100</f>
        <v>137.57467918745414</v>
      </c>
      <c r="K66" s="61">
        <f t="shared" si="5"/>
        <v>145.7687117473587</v>
      </c>
      <c r="L66" s="61">
        <f t="shared" si="5"/>
        <v>98.80526163813602</v>
      </c>
      <c r="M66" s="23"/>
    </row>
    <row r="67" spans="1:13" ht="13.5" customHeight="1">
      <c r="A67" s="31">
        <v>2005</v>
      </c>
      <c r="B67" s="62">
        <f aca="true" t="shared" si="6" ref="B67:D72">(B28/$C93)*1000</f>
        <v>0.01184076538707462</v>
      </c>
      <c r="C67" s="62">
        <f t="shared" si="6"/>
        <v>0.3842866584714218</v>
      </c>
      <c r="D67" s="62">
        <f t="shared" si="6"/>
        <v>2.3380129473387345</v>
      </c>
      <c r="E67" s="62"/>
      <c r="F67" s="62">
        <f aca="true" t="shared" si="7" ref="F67:H72">(F28/$G93)*1000</f>
        <v>0.012636695018226002</v>
      </c>
      <c r="G67" s="62">
        <f t="shared" si="7"/>
        <v>0.28996354799513974</v>
      </c>
      <c r="H67" s="62">
        <f t="shared" si="7"/>
        <v>2.5246172539489673</v>
      </c>
      <c r="I67" s="70"/>
      <c r="J67" s="40">
        <f t="shared" si="5"/>
        <v>93.70144147656167</v>
      </c>
      <c r="K67" s="40">
        <f t="shared" si="5"/>
        <v>132.52929933036378</v>
      </c>
      <c r="L67" s="40">
        <f t="shared" si="5"/>
        <v>92.6086100252088</v>
      </c>
      <c r="M67" s="24"/>
    </row>
    <row r="68" spans="1:13" ht="13.5" customHeight="1">
      <c r="A68" s="31">
        <v>2006</v>
      </c>
      <c r="B68" s="62">
        <f t="shared" si="6"/>
        <v>0.027119879631126245</v>
      </c>
      <c r="C68" s="62">
        <f t="shared" si="6"/>
        <v>0.3796783148357674</v>
      </c>
      <c r="D68" s="62">
        <f t="shared" si="6"/>
        <v>2.193455864565491</v>
      </c>
      <c r="E68" s="62"/>
      <c r="F68" s="62">
        <f t="shared" si="7"/>
        <v>0.014069232347510039</v>
      </c>
      <c r="G68" s="62">
        <f t="shared" si="7"/>
        <v>0.2715166437064611</v>
      </c>
      <c r="H68" s="62">
        <f t="shared" si="7"/>
        <v>2.298463131772039</v>
      </c>
      <c r="I68" s="70"/>
      <c r="J68" s="40">
        <f t="shared" si="5"/>
        <v>192.76019445315293</v>
      </c>
      <c r="K68" s="40">
        <f t="shared" si="5"/>
        <v>139.83611083755173</v>
      </c>
      <c r="L68" s="40">
        <f t="shared" si="5"/>
        <v>95.43141389761641</v>
      </c>
      <c r="M68" s="24"/>
    </row>
    <row r="69" spans="1:13" ht="13.5" customHeight="1">
      <c r="A69" s="31">
        <v>2007</v>
      </c>
      <c r="B69" s="62">
        <f t="shared" si="6"/>
        <v>0.009815137341035672</v>
      </c>
      <c r="C69" s="62">
        <f t="shared" si="6"/>
        <v>0.2933635494153995</v>
      </c>
      <c r="D69" s="62">
        <f t="shared" si="6"/>
        <v>1.981567172073535</v>
      </c>
      <c r="E69" s="62"/>
      <c r="F69" s="62">
        <f t="shared" si="7"/>
        <v>0.010967059652970897</v>
      </c>
      <c r="G69" s="62">
        <f t="shared" si="7"/>
        <v>0.2650699150052877</v>
      </c>
      <c r="H69" s="62">
        <f t="shared" si="7"/>
        <v>2.1551251419842545</v>
      </c>
      <c r="I69" s="70"/>
      <c r="J69" s="40">
        <f t="shared" si="5"/>
        <v>89.4965255192792</v>
      </c>
      <c r="K69" s="40">
        <f t="shared" si="5"/>
        <v>110.67402704284541</v>
      </c>
      <c r="L69" s="40">
        <f t="shared" si="5"/>
        <v>91.9467335548356</v>
      </c>
      <c r="M69" s="24"/>
    </row>
    <row r="70" spans="1:13" ht="13.5" customHeight="1">
      <c r="A70" s="31">
        <v>2008</v>
      </c>
      <c r="B70" s="62">
        <f t="shared" si="6"/>
        <v>0.0218930001510617</v>
      </c>
      <c r="C70" s="62">
        <f t="shared" si="6"/>
        <v>0.3043127020997577</v>
      </c>
      <c r="D70" s="62">
        <f t="shared" si="6"/>
        <v>1.8488638627571607</v>
      </c>
      <c r="E70" s="62"/>
      <c r="F70" s="62">
        <f t="shared" si="7"/>
        <v>0.010173537064934558</v>
      </c>
      <c r="G70" s="62">
        <f t="shared" si="7"/>
        <v>0.23604562440083737</v>
      </c>
      <c r="H70" s="62">
        <f t="shared" si="7"/>
        <v>1.986383111928472</v>
      </c>
      <c r="I70" s="70"/>
      <c r="J70" s="40">
        <f t="shared" si="5"/>
        <v>215.19556090792628</v>
      </c>
      <c r="K70" s="40">
        <f t="shared" si="5"/>
        <v>128.92113669643527</v>
      </c>
      <c r="L70" s="40">
        <f t="shared" si="5"/>
        <v>93.07690201625802</v>
      </c>
      <c r="M70" s="24"/>
    </row>
    <row r="71" spans="1:13" ht="13.5" customHeight="1">
      <c r="A71" s="31">
        <v>2009</v>
      </c>
      <c r="B71" s="62">
        <f t="shared" si="6"/>
        <v>0.005480413003923976</v>
      </c>
      <c r="C71" s="62">
        <f t="shared" si="6"/>
        <v>0.2762128153977684</v>
      </c>
      <c r="D71" s="62">
        <f t="shared" si="6"/>
        <v>1.615625753556788</v>
      </c>
      <c r="E71" s="62"/>
      <c r="F71" s="62">
        <f t="shared" si="7"/>
        <v>0.007434507855144484</v>
      </c>
      <c r="G71" s="62">
        <f t="shared" si="7"/>
        <v>0.22870893901747108</v>
      </c>
      <c r="H71" s="62">
        <f t="shared" si="7"/>
        <v>1.8763328311779783</v>
      </c>
      <c r="I71" s="70"/>
      <c r="J71" s="40">
        <f t="shared" si="5"/>
        <v>73.71588154462268</v>
      </c>
      <c r="K71" s="40">
        <f t="shared" si="5"/>
        <v>120.77045024316627</v>
      </c>
      <c r="L71" s="40">
        <f t="shared" si="5"/>
        <v>86.10549933950065</v>
      </c>
      <c r="M71" s="24"/>
    </row>
    <row r="72" spans="1:13" s="27" customFormat="1" ht="13.5" customHeight="1">
      <c r="A72" s="25" t="s">
        <v>10</v>
      </c>
      <c r="B72" s="59">
        <f t="shared" si="6"/>
        <v>0.015238420324395492</v>
      </c>
      <c r="C72" s="59">
        <f t="shared" si="6"/>
        <v>0.327843728693423</v>
      </c>
      <c r="D72" s="59">
        <f t="shared" si="6"/>
        <v>1.9971038293714891</v>
      </c>
      <c r="E72" s="71"/>
      <c r="F72" s="59">
        <f t="shared" si="7"/>
        <v>0.01103638692870611</v>
      </c>
      <c r="G72" s="59">
        <f t="shared" si="7"/>
        <v>0.25777568056094485</v>
      </c>
      <c r="H72" s="59">
        <f t="shared" si="7"/>
        <v>2.164243276286002</v>
      </c>
      <c r="I72" s="69"/>
      <c r="J72" s="61">
        <f t="shared" si="5"/>
        <v>138.0743573311997</v>
      </c>
      <c r="K72" s="61">
        <f t="shared" si="5"/>
        <v>127.1817915406152</v>
      </c>
      <c r="L72" s="61">
        <f t="shared" si="5"/>
        <v>92.27723386063437</v>
      </c>
      <c r="M72" s="23"/>
    </row>
    <row r="73" spans="1:13" ht="4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3.5" customHeight="1">
      <c r="A74" s="39" t="s">
        <v>11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3.5" customHeight="1">
      <c r="A75" s="31" t="s">
        <v>12</v>
      </c>
      <c r="B75" s="40">
        <f>(B71-B70)/B70*100</f>
        <v>-74.96728193436657</v>
      </c>
      <c r="C75" s="40">
        <f>(C71-C70)/C70*100</f>
        <v>-9.233885574969463</v>
      </c>
      <c r="D75" s="40">
        <f>(D71-D70)/D70*100</f>
        <v>-12.615212720559702</v>
      </c>
      <c r="E75" s="40"/>
      <c r="F75" s="40">
        <f>(F71-F70)/F70*100</f>
        <v>-26.923076923076927</v>
      </c>
      <c r="G75" s="40">
        <f>(G71-G70)/G70*100</f>
        <v>-3.108164111065075</v>
      </c>
      <c r="H75" s="40">
        <f>(H71-H70)/H70*100</f>
        <v>-5.540234413473836</v>
      </c>
      <c r="I75" s="46"/>
      <c r="J75" s="46"/>
      <c r="K75" s="46"/>
      <c r="L75" s="46"/>
      <c r="M75" s="24"/>
    </row>
    <row r="76" spans="1:13" ht="13.5" customHeight="1">
      <c r="A76" s="42" t="s">
        <v>13</v>
      </c>
      <c r="B76" s="40">
        <f>(B71-B66)/B66*100</f>
        <v>-81.63829086686289</v>
      </c>
      <c r="C76" s="40">
        <f>(C71-C66)/C66*100</f>
        <v>-65.35335435292198</v>
      </c>
      <c r="D76" s="40">
        <f>(D71-D66)/D66*100</f>
        <v>-57.275893572945215</v>
      </c>
      <c r="E76" s="40"/>
      <c r="F76" s="40">
        <f>(F71-F66)/F66*100</f>
        <v>-65.73185872035528</v>
      </c>
      <c r="G76" s="40">
        <f>(G71-G66)/G66*100</f>
        <v>-58.18184918435732</v>
      </c>
      <c r="H76" s="40">
        <f>(H71-H66)/H66*100</f>
        <v>-50.974484252898634</v>
      </c>
      <c r="I76" s="33"/>
      <c r="J76" s="33"/>
      <c r="K76" s="33"/>
      <c r="L76" s="33"/>
      <c r="M76" s="33"/>
    </row>
    <row r="77" spans="1:13" ht="13.5" customHeight="1" thickBot="1">
      <c r="A77" s="43" t="s">
        <v>14</v>
      </c>
      <c r="B77" s="44">
        <f>(B72-B66)/B66*100</f>
        <v>-48.944825609913764</v>
      </c>
      <c r="C77" s="44">
        <f>(C72-C66)/C66*100</f>
        <v>-58.87705109083948</v>
      </c>
      <c r="D77" s="44">
        <f>(D72-D66)/D66*100</f>
        <v>-47.18796951329543</v>
      </c>
      <c r="E77" s="44"/>
      <c r="F77" s="44">
        <f>(F72-F66)/F66*100</f>
        <v>-49.12958949555439</v>
      </c>
      <c r="G77" s="44">
        <f>(G72-G66)/G66*100</f>
        <v>-52.8671580017296</v>
      </c>
      <c r="H77" s="44">
        <f>(H72-H66)/H66*100</f>
        <v>-43.45185403193891</v>
      </c>
      <c r="I77" s="72"/>
      <c r="J77" s="72"/>
      <c r="K77" s="72"/>
      <c r="L77" s="72"/>
      <c r="M77" s="33"/>
    </row>
    <row r="78" spans="1:13" ht="17.25" customHeight="1">
      <c r="A78" s="73" t="s">
        <v>104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7.25" customHeight="1">
      <c r="A79" s="7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7.25" customHeight="1">
      <c r="A80" s="7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7.25" customHeight="1">
      <c r="A81" s="7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3.5" customHeight="1">
      <c r="A82" s="23" t="s">
        <v>19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3.5" customHeight="1">
      <c r="A83" s="9"/>
      <c r="B83" s="24"/>
      <c r="C83" s="29" t="s">
        <v>20</v>
      </c>
      <c r="D83" s="29"/>
      <c r="E83" s="9"/>
      <c r="F83" s="24"/>
      <c r="G83" s="29" t="s">
        <v>21</v>
      </c>
      <c r="H83" s="29"/>
      <c r="I83" s="24"/>
      <c r="J83" s="24"/>
      <c r="K83" s="24"/>
      <c r="L83" s="24"/>
      <c r="M83" s="24"/>
    </row>
    <row r="84" spans="1:13" ht="13.5" customHeight="1">
      <c r="A84" s="24"/>
      <c r="B84" s="24"/>
      <c r="C84" s="74" t="s">
        <v>22</v>
      </c>
      <c r="D84" s="74" t="s">
        <v>23</v>
      </c>
      <c r="F84" s="24"/>
      <c r="G84" s="74" t="s">
        <v>22</v>
      </c>
      <c r="H84" s="74" t="s">
        <v>23</v>
      </c>
      <c r="J84" s="24"/>
      <c r="K84" s="24"/>
      <c r="L84" s="24"/>
      <c r="M84" s="24"/>
    </row>
    <row r="85" spans="1:13" ht="13.5" customHeight="1">
      <c r="A85" s="31" t="s">
        <v>24</v>
      </c>
      <c r="B85" s="24"/>
      <c r="C85" s="75">
        <v>1018529</v>
      </c>
      <c r="D85" s="76">
        <v>5091700</v>
      </c>
      <c r="G85" s="77">
        <v>10583034.4</v>
      </c>
      <c r="H85" s="77">
        <v>51415678.2</v>
      </c>
      <c r="K85" s="24"/>
      <c r="L85" s="24"/>
      <c r="M85" s="24"/>
    </row>
    <row r="86" spans="1:13" ht="13.5" customHeight="1">
      <c r="A86" s="31">
        <v>1998</v>
      </c>
      <c r="B86" s="24"/>
      <c r="C86" s="75">
        <v>1002589</v>
      </c>
      <c r="D86" s="76">
        <v>5077070</v>
      </c>
      <c r="G86" s="77">
        <v>10598694</v>
      </c>
      <c r="H86" s="77">
        <v>51720104</v>
      </c>
      <c r="K86" s="24"/>
      <c r="L86" s="24"/>
      <c r="M86" s="24"/>
    </row>
    <row r="87" spans="1:13" ht="13.5" customHeight="1">
      <c r="A87" s="31">
        <v>1999</v>
      </c>
      <c r="B87" s="24"/>
      <c r="C87" s="76">
        <v>995396</v>
      </c>
      <c r="D87" s="76">
        <v>5071950</v>
      </c>
      <c r="G87" s="77">
        <v>10608365</v>
      </c>
      <c r="H87" s="77">
        <v>51933471</v>
      </c>
      <c r="J87" s="24"/>
      <c r="K87" s="24"/>
      <c r="L87" s="24"/>
      <c r="M87" s="24"/>
    </row>
    <row r="88" spans="1:13" ht="13.5" customHeight="1">
      <c r="A88" s="31">
        <v>2000</v>
      </c>
      <c r="B88" s="24"/>
      <c r="C88" s="76">
        <v>984763</v>
      </c>
      <c r="D88" s="76">
        <v>5062940</v>
      </c>
      <c r="G88" s="77">
        <v>10571500</v>
      </c>
      <c r="H88" s="77">
        <v>52140181</v>
      </c>
      <c r="J88" s="33"/>
      <c r="K88" s="24"/>
      <c r="L88" s="24"/>
      <c r="M88" s="24"/>
    </row>
    <row r="89" spans="1:13" ht="13.5" customHeight="1">
      <c r="A89" s="31">
        <v>2001</v>
      </c>
      <c r="B89" s="24"/>
      <c r="C89" s="76">
        <v>970374</v>
      </c>
      <c r="D89" s="76">
        <v>5064200</v>
      </c>
      <c r="G89" s="77">
        <v>10495226</v>
      </c>
      <c r="H89" s="77">
        <v>52359978</v>
      </c>
      <c r="J89" s="33"/>
      <c r="K89" s="24"/>
      <c r="L89" s="24"/>
      <c r="M89" s="24"/>
    </row>
    <row r="90" spans="1:13" ht="13.5" customHeight="1">
      <c r="A90" s="31">
        <v>2002</v>
      </c>
      <c r="B90" s="24"/>
      <c r="C90" s="76">
        <v>955209</v>
      </c>
      <c r="D90" s="76">
        <v>5054800</v>
      </c>
      <c r="G90" s="77">
        <v>10435219</v>
      </c>
      <c r="H90" s="77">
        <v>52570245</v>
      </c>
      <c r="J90" s="78"/>
      <c r="K90" s="79"/>
      <c r="L90" s="24"/>
      <c r="M90" s="24"/>
    </row>
    <row r="91" spans="1:13" ht="13.5" customHeight="1">
      <c r="A91" s="31">
        <v>2003</v>
      </c>
      <c r="B91" s="24"/>
      <c r="C91" s="76">
        <v>943240</v>
      </c>
      <c r="D91" s="76">
        <v>5057400</v>
      </c>
      <c r="G91" s="77">
        <v>10380840</v>
      </c>
      <c r="H91" s="77">
        <v>52793731</v>
      </c>
      <c r="J91" s="33"/>
      <c r="K91" s="24"/>
      <c r="L91" s="24"/>
      <c r="M91" s="24"/>
    </row>
    <row r="92" spans="1:13" ht="13.5" customHeight="1">
      <c r="A92" s="31">
        <v>2004</v>
      </c>
      <c r="B92" s="24"/>
      <c r="C92" s="76">
        <v>935456</v>
      </c>
      <c r="D92" s="76">
        <v>5078400</v>
      </c>
      <c r="G92" s="77">
        <v>10327300</v>
      </c>
      <c r="H92" s="80">
        <v>53046200</v>
      </c>
      <c r="J92" s="33"/>
      <c r="K92" s="24"/>
      <c r="L92" s="24"/>
      <c r="M92" s="24"/>
    </row>
    <row r="93" spans="1:13" ht="13.5" customHeight="1">
      <c r="A93" s="31">
        <v>2005</v>
      </c>
      <c r="B93" s="24"/>
      <c r="C93" s="76">
        <v>928994</v>
      </c>
      <c r="D93" s="76">
        <v>5094800</v>
      </c>
      <c r="G93" s="77">
        <v>10287500</v>
      </c>
      <c r="H93" s="80">
        <v>53390200</v>
      </c>
      <c r="J93" s="33"/>
      <c r="K93" s="24"/>
      <c r="L93" s="24"/>
      <c r="M93" s="24"/>
    </row>
    <row r="94" spans="1:13" ht="13.5" customHeight="1">
      <c r="A94" s="31">
        <v>2006</v>
      </c>
      <c r="B94" s="24"/>
      <c r="C94" s="76">
        <v>921833</v>
      </c>
      <c r="D94" s="76">
        <v>5116900</v>
      </c>
      <c r="G94" s="77">
        <v>10235100</v>
      </c>
      <c r="H94" s="80">
        <v>53728800</v>
      </c>
      <c r="J94" s="33"/>
      <c r="K94" s="24"/>
      <c r="L94" s="24"/>
      <c r="M94" s="24"/>
    </row>
    <row r="95" spans="1:13" ht="13.5" customHeight="1">
      <c r="A95" s="31">
        <v>2007</v>
      </c>
      <c r="B95" s="24"/>
      <c r="C95" s="76">
        <v>916951</v>
      </c>
      <c r="D95" s="76">
        <v>5144200</v>
      </c>
      <c r="G95" s="77">
        <v>10212400</v>
      </c>
      <c r="H95" s="80">
        <v>54072000</v>
      </c>
      <c r="J95" s="33"/>
      <c r="K95" s="24"/>
      <c r="L95" s="24"/>
      <c r="M95" s="24"/>
    </row>
    <row r="96" spans="1:13" ht="13.5" customHeight="1">
      <c r="A96" s="31">
        <v>2008</v>
      </c>
      <c r="B96" s="24"/>
      <c r="C96" s="76">
        <v>913534</v>
      </c>
      <c r="D96" s="76">
        <v>5168500</v>
      </c>
      <c r="G96" s="77">
        <v>10222600</v>
      </c>
      <c r="H96" s="80">
        <v>54439700</v>
      </c>
      <c r="J96" s="33"/>
      <c r="K96" s="24"/>
      <c r="L96" s="24"/>
      <c r="M96" s="24"/>
    </row>
    <row r="97" spans="1:13" ht="13.5" customHeight="1">
      <c r="A97" s="31">
        <v>2009</v>
      </c>
      <c r="B97" s="24"/>
      <c r="C97" s="76">
        <v>912340</v>
      </c>
      <c r="D97" s="76">
        <v>5194000</v>
      </c>
      <c r="G97" s="77">
        <v>10222600</v>
      </c>
      <c r="H97" s="80">
        <v>54439700</v>
      </c>
      <c r="J97" s="33"/>
      <c r="K97" s="24"/>
      <c r="L97" s="24"/>
      <c r="M97" s="24"/>
    </row>
    <row r="98" spans="1:13" ht="13.5" customHeight="1">
      <c r="A98" s="31" t="s">
        <v>25</v>
      </c>
      <c r="B98" s="24"/>
      <c r="C98" s="81">
        <f>SUM(C93:C97)/5</f>
        <v>918730.4</v>
      </c>
      <c r="D98" s="81">
        <f>SUM(D93:D97)/5</f>
        <v>5143680</v>
      </c>
      <c r="F98" s="75"/>
      <c r="G98" s="81">
        <f>SUM(G92:G96)/5</f>
        <v>10256980</v>
      </c>
      <c r="H98" s="81">
        <f>SUM(H92:H96)/5</f>
        <v>53735380</v>
      </c>
      <c r="J98" s="24"/>
      <c r="K98" s="24"/>
      <c r="L98" s="24"/>
      <c r="M98" s="24"/>
    </row>
    <row r="99" spans="1:13" ht="13.5" customHeight="1">
      <c r="A99" s="24"/>
      <c r="B99" s="24"/>
      <c r="C99" s="24"/>
      <c r="D99" s="24"/>
      <c r="F99" s="24"/>
      <c r="G99" s="24"/>
      <c r="H99" s="24"/>
      <c r="J99" s="24"/>
      <c r="K99" s="24"/>
      <c r="L99" s="24"/>
      <c r="M99" s="24"/>
    </row>
    <row r="100" spans="1:13" ht="13.5" customHeight="1">
      <c r="A100" s="31" t="s">
        <v>26</v>
      </c>
      <c r="B100" s="24"/>
      <c r="C100" s="24"/>
      <c r="D100" s="24"/>
      <c r="F100" s="24"/>
      <c r="G100" s="24"/>
      <c r="H100" s="24"/>
      <c r="J100" s="24"/>
      <c r="K100" s="24"/>
      <c r="L100" s="24"/>
      <c r="M100" s="24"/>
    </row>
    <row r="101" spans="1:13" ht="13.5" customHeight="1">
      <c r="A101" s="31" t="s">
        <v>12</v>
      </c>
      <c r="C101" s="82">
        <f>(C97-C96)/C96*100</f>
        <v>-0.13070121090183834</v>
      </c>
      <c r="D101" s="82">
        <f>(D97-D96)/D96*100</f>
        <v>0.4933733191448196</v>
      </c>
      <c r="E101" s="82"/>
      <c r="F101" s="82"/>
      <c r="G101" s="82">
        <f>(G97-G96)/G96*100</f>
        <v>0</v>
      </c>
      <c r="H101" s="82">
        <f>(H97-H96)/H96*100</f>
        <v>0</v>
      </c>
      <c r="J101" s="24"/>
      <c r="K101" s="24"/>
      <c r="L101" s="24"/>
      <c r="M101" s="24"/>
    </row>
    <row r="102" spans="1:13" ht="13.5" customHeight="1">
      <c r="A102" s="42" t="s">
        <v>13</v>
      </c>
      <c r="C102" s="82">
        <f>(C97-C85)/C85*100</f>
        <v>-10.425721800753832</v>
      </c>
      <c r="D102" s="82">
        <f>(D97-D85)/D85*100</f>
        <v>2.0091521495767624</v>
      </c>
      <c r="E102" s="82"/>
      <c r="F102" s="82"/>
      <c r="G102" s="82">
        <f>(G97-G85)/G85*100</f>
        <v>-3.405775568489132</v>
      </c>
      <c r="H102" s="82">
        <f>(H96-H85)/H85*100</f>
        <v>5.881516894976982</v>
      </c>
      <c r="J102" s="24"/>
      <c r="K102" s="24"/>
      <c r="L102" s="24"/>
      <c r="M102" s="24"/>
    </row>
    <row r="103" spans="1:13" ht="13.5" customHeight="1" thickBot="1">
      <c r="A103" s="43" t="s">
        <v>14</v>
      </c>
      <c r="B103" s="8"/>
      <c r="C103" s="83">
        <f>+(C98-C85)/C85*100</f>
        <v>-9.798307166511702</v>
      </c>
      <c r="D103" s="83">
        <f>+(D98-D85)/D85*100</f>
        <v>1.0208771137341164</v>
      </c>
      <c r="F103" s="83"/>
      <c r="G103" s="83">
        <f>+(G98-G85)/G85*100</f>
        <v>-3.080915998912376</v>
      </c>
      <c r="H103" s="83">
        <f>+(H98-H85)/H85*100</f>
        <v>4.511662359050623</v>
      </c>
      <c r="J103" s="24"/>
      <c r="K103" s="24"/>
      <c r="L103" s="24"/>
      <c r="M103" s="24"/>
    </row>
    <row r="104" spans="1:13" ht="13.5" customHeight="1">
      <c r="A104" s="31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ht="13.5" customHeight="1"/>
    <row r="108" ht="12.75" customHeight="1"/>
  </sheetData>
  <mergeCells count="2">
    <mergeCell ref="B5:D5"/>
    <mergeCell ref="F5:H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3" customWidth="1"/>
    <col min="2" max="3" width="9.7109375" style="3" customWidth="1"/>
    <col min="4" max="4" width="11.7109375" style="3" customWidth="1"/>
    <col min="5" max="5" width="9.7109375" style="3" customWidth="1"/>
    <col min="6" max="6" width="10.57421875" style="3" customWidth="1"/>
    <col min="7" max="7" width="11.28125" style="3" customWidth="1"/>
    <col min="8" max="8" width="11.57421875" style="3" customWidth="1"/>
    <col min="9" max="9" width="9.7109375" style="3" customWidth="1"/>
    <col min="10" max="10" width="10.8515625" style="3" customWidth="1"/>
    <col min="11" max="11" width="11.14062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84" customFormat="1" ht="20.25">
      <c r="A1" s="1" t="s">
        <v>105</v>
      </c>
      <c r="L1" s="1"/>
      <c r="N1" s="85"/>
      <c r="O1" s="86"/>
      <c r="P1" s="86"/>
      <c r="Q1" s="86"/>
    </row>
    <row r="2" spans="1:16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N2" s="5"/>
      <c r="O2" s="5"/>
      <c r="P2" s="5"/>
    </row>
    <row r="3" spans="2:16" s="24" customFormat="1" ht="15.75">
      <c r="B3" s="274" t="s">
        <v>1</v>
      </c>
      <c r="C3" s="274"/>
      <c r="D3" s="274"/>
      <c r="E3" s="274"/>
      <c r="F3" s="274"/>
      <c r="H3" s="274" t="s">
        <v>2</v>
      </c>
      <c r="I3" s="274"/>
      <c r="J3" s="274"/>
      <c r="K3" s="274"/>
      <c r="L3" s="274"/>
      <c r="N3" s="29"/>
      <c r="O3" s="10"/>
      <c r="P3" s="29"/>
    </row>
    <row r="4" spans="2:16" s="24" customFormat="1" ht="15.75">
      <c r="B4" s="87"/>
      <c r="C4" s="88"/>
      <c r="D4" s="87"/>
      <c r="E4" s="88"/>
      <c r="F4" s="87" t="s">
        <v>3</v>
      </c>
      <c r="G4" s="88"/>
      <c r="H4" s="87"/>
      <c r="I4" s="88"/>
      <c r="J4" s="87"/>
      <c r="K4" s="88"/>
      <c r="L4" s="87" t="s">
        <v>3</v>
      </c>
      <c r="N4" s="29"/>
      <c r="O4" s="29"/>
      <c r="P4" s="10"/>
    </row>
    <row r="5" spans="1:16" s="24" customFormat="1" ht="16.5" thickBot="1">
      <c r="A5" s="17" t="s">
        <v>114</v>
      </c>
      <c r="B5" s="89" t="s">
        <v>4</v>
      </c>
      <c r="C5" s="90"/>
      <c r="D5" s="89" t="s">
        <v>5</v>
      </c>
      <c r="E5" s="90"/>
      <c r="F5" s="89" t="s">
        <v>6</v>
      </c>
      <c r="G5" s="90"/>
      <c r="H5" s="89" t="s">
        <v>4</v>
      </c>
      <c r="I5" s="90"/>
      <c r="J5" s="89" t="s">
        <v>5</v>
      </c>
      <c r="K5" s="90"/>
      <c r="L5" s="89" t="s">
        <v>6</v>
      </c>
      <c r="N5" s="29"/>
      <c r="O5" s="29"/>
      <c r="P5" s="29"/>
    </row>
    <row r="6" spans="1:16" ht="12.75">
      <c r="A6" s="5"/>
      <c r="B6" s="21"/>
      <c r="D6" s="21"/>
      <c r="F6" s="21"/>
      <c r="H6" s="21"/>
      <c r="I6" s="21"/>
      <c r="J6" s="21"/>
      <c r="L6" s="21"/>
      <c r="N6" s="21"/>
      <c r="O6" s="21"/>
      <c r="P6" s="21"/>
    </row>
    <row r="7" spans="1:16" ht="20.25">
      <c r="A7" s="1" t="s">
        <v>27</v>
      </c>
      <c r="B7" s="21"/>
      <c r="D7" s="21"/>
      <c r="F7" s="21"/>
      <c r="H7" s="21"/>
      <c r="I7" s="21"/>
      <c r="J7" s="21"/>
      <c r="L7" s="21"/>
      <c r="N7" s="21"/>
      <c r="O7" s="21"/>
      <c r="P7" s="21"/>
    </row>
    <row r="8" spans="1:16" ht="12.75">
      <c r="A8" s="27"/>
      <c r="B8" s="21"/>
      <c r="D8" s="21"/>
      <c r="F8" s="21"/>
      <c r="H8" s="21"/>
      <c r="I8" s="21"/>
      <c r="J8" s="21"/>
      <c r="L8" s="21"/>
      <c r="N8" s="21"/>
      <c r="O8" s="21"/>
      <c r="P8" s="21"/>
    </row>
    <row r="9" spans="1:16" s="24" customFormat="1" ht="15">
      <c r="A9" s="24" t="s">
        <v>28</v>
      </c>
      <c r="B9" s="91">
        <v>47</v>
      </c>
      <c r="C9" s="47"/>
      <c r="D9" s="47">
        <v>505</v>
      </c>
      <c r="E9" s="47"/>
      <c r="F9" s="47">
        <v>2197</v>
      </c>
      <c r="G9" s="47"/>
      <c r="H9" s="48">
        <v>453</v>
      </c>
      <c r="I9" s="48"/>
      <c r="J9" s="48">
        <v>5040</v>
      </c>
      <c r="K9" s="48"/>
      <c r="L9" s="48">
        <v>24689</v>
      </c>
      <c r="N9" s="92"/>
      <c r="O9" s="92"/>
      <c r="P9" s="92"/>
    </row>
    <row r="10" spans="1:16" s="24" customFormat="1" ht="15">
      <c r="A10" s="24" t="s">
        <v>29</v>
      </c>
      <c r="B10" s="91">
        <v>5</v>
      </c>
      <c r="C10" s="47"/>
      <c r="D10" s="47">
        <v>151</v>
      </c>
      <c r="E10" s="47"/>
      <c r="F10" s="47">
        <v>805</v>
      </c>
      <c r="G10" s="47"/>
      <c r="H10" s="48">
        <v>99</v>
      </c>
      <c r="I10" s="48"/>
      <c r="J10" s="48">
        <v>2455</v>
      </c>
      <c r="K10" s="48"/>
      <c r="L10" s="48">
        <v>16259</v>
      </c>
      <c r="N10" s="92"/>
      <c r="O10" s="92"/>
      <c r="P10" s="92"/>
    </row>
    <row r="11" spans="1:16" s="24" customFormat="1" ht="15">
      <c r="A11" s="24" t="s">
        <v>30</v>
      </c>
      <c r="B11" s="91">
        <v>116</v>
      </c>
      <c r="C11" s="47"/>
      <c r="D11" s="47">
        <v>1126</v>
      </c>
      <c r="E11" s="47"/>
      <c r="F11" s="47">
        <v>9570</v>
      </c>
      <c r="G11" s="47"/>
      <c r="H11" s="48">
        <v>943</v>
      </c>
      <c r="I11" s="48"/>
      <c r="J11" s="48">
        <v>8902</v>
      </c>
      <c r="K11" s="48"/>
      <c r="L11" s="48">
        <v>133559</v>
      </c>
      <c r="N11" s="92"/>
      <c r="O11" s="92"/>
      <c r="P11" s="92"/>
    </row>
    <row r="12" spans="1:16" s="24" customFormat="1" ht="15">
      <c r="A12" s="24" t="s">
        <v>31</v>
      </c>
      <c r="B12" s="91">
        <v>0</v>
      </c>
      <c r="C12" s="47"/>
      <c r="D12" s="47">
        <v>36</v>
      </c>
      <c r="E12" s="47"/>
      <c r="F12" s="47">
        <v>473</v>
      </c>
      <c r="G12" s="47"/>
      <c r="H12" s="48">
        <v>14</v>
      </c>
      <c r="I12" s="48"/>
      <c r="J12" s="48">
        <v>320</v>
      </c>
      <c r="K12" s="48"/>
      <c r="L12" s="48">
        <v>5846</v>
      </c>
      <c r="N12" s="92"/>
      <c r="O12" s="92"/>
      <c r="P12" s="92"/>
    </row>
    <row r="13" spans="1:19" s="24" customFormat="1" ht="15.75">
      <c r="A13" s="24" t="s">
        <v>32</v>
      </c>
      <c r="B13" s="91">
        <v>48</v>
      </c>
      <c r="C13" s="47"/>
      <c r="D13" s="47">
        <v>451</v>
      </c>
      <c r="E13" s="47"/>
      <c r="F13" s="47">
        <v>1985</v>
      </c>
      <c r="G13" s="47"/>
      <c r="H13" s="48">
        <v>497</v>
      </c>
      <c r="I13" s="48"/>
      <c r="J13" s="48">
        <v>5704</v>
      </c>
      <c r="K13" s="48"/>
      <c r="L13" s="48">
        <v>26781</v>
      </c>
      <c r="N13" s="92"/>
      <c r="O13" s="92"/>
      <c r="P13" s="92"/>
      <c r="S13" s="23"/>
    </row>
    <row r="14" spans="1:21" s="33" customFormat="1" ht="15.75">
      <c r="A14" s="26" t="s">
        <v>23</v>
      </c>
      <c r="B14" s="93">
        <v>216</v>
      </c>
      <c r="C14" s="94"/>
      <c r="D14" s="94">
        <v>2269</v>
      </c>
      <c r="E14" s="94"/>
      <c r="F14" s="94">
        <v>15030</v>
      </c>
      <c r="G14" s="94"/>
      <c r="H14" s="95">
        <v>2006</v>
      </c>
      <c r="I14" s="95"/>
      <c r="J14" s="95">
        <v>22421</v>
      </c>
      <c r="K14" s="95"/>
      <c r="L14" s="95">
        <v>207134</v>
      </c>
      <c r="N14" s="96"/>
      <c r="O14" s="96"/>
      <c r="P14" s="96"/>
      <c r="S14" s="97"/>
      <c r="T14" s="98"/>
      <c r="U14" s="97"/>
    </row>
    <row r="15" spans="6:21" ht="12.75">
      <c r="F15" s="99"/>
      <c r="G15" s="99"/>
      <c r="H15" s="100"/>
      <c r="I15" s="100"/>
      <c r="J15" s="100"/>
      <c r="K15" s="100"/>
      <c r="L15" s="100"/>
      <c r="N15" s="101"/>
      <c r="O15" s="101"/>
      <c r="P15" s="101"/>
      <c r="S15" s="5"/>
      <c r="T15" s="21"/>
      <c r="U15" s="5"/>
    </row>
    <row r="16" spans="1:21" ht="23.25">
      <c r="A16" s="1" t="s">
        <v>106</v>
      </c>
      <c r="H16" s="102"/>
      <c r="I16" s="102"/>
      <c r="J16" s="102"/>
      <c r="K16" s="102"/>
      <c r="L16" s="102"/>
      <c r="N16" s="101"/>
      <c r="O16" s="101"/>
      <c r="P16" s="101"/>
      <c r="S16" s="5"/>
      <c r="T16" s="21"/>
      <c r="U16" s="5"/>
    </row>
    <row r="17" spans="1:21" ht="12.75">
      <c r="A17" s="27"/>
      <c r="H17" s="102"/>
      <c r="I17" s="102"/>
      <c r="J17" s="102"/>
      <c r="K17" s="102"/>
      <c r="L17" s="102"/>
      <c r="N17" s="101"/>
      <c r="O17" s="101"/>
      <c r="P17" s="101"/>
      <c r="S17" s="5"/>
      <c r="T17" s="21"/>
      <c r="U17" s="5"/>
    </row>
    <row r="18" spans="1:21" s="24" customFormat="1" ht="15.75">
      <c r="A18" s="24" t="s">
        <v>28</v>
      </c>
      <c r="B18" s="91">
        <v>1</v>
      </c>
      <c r="C18" s="91"/>
      <c r="D18" s="91">
        <v>154</v>
      </c>
      <c r="E18" s="91"/>
      <c r="F18" s="91">
        <v>674</v>
      </c>
      <c r="G18" s="91"/>
      <c r="H18" s="48">
        <v>36</v>
      </c>
      <c r="I18" s="103"/>
      <c r="J18" s="48">
        <v>1469</v>
      </c>
      <c r="K18" s="91"/>
      <c r="L18" s="48">
        <v>7309</v>
      </c>
      <c r="N18" s="92"/>
      <c r="O18" s="92"/>
      <c r="P18" s="92"/>
      <c r="S18" s="9"/>
      <c r="T18" s="29"/>
      <c r="U18" s="9"/>
    </row>
    <row r="19" spans="1:21" s="24" customFormat="1" ht="15.75">
      <c r="A19" s="24" t="s">
        <v>29</v>
      </c>
      <c r="B19" s="91">
        <v>1</v>
      </c>
      <c r="C19" s="91"/>
      <c r="D19" s="91">
        <v>26</v>
      </c>
      <c r="E19" s="91"/>
      <c r="F19" s="91">
        <v>149</v>
      </c>
      <c r="G19" s="91"/>
      <c r="H19" s="48">
        <v>13</v>
      </c>
      <c r="I19" s="103"/>
      <c r="J19" s="48">
        <v>418</v>
      </c>
      <c r="K19" s="91"/>
      <c r="L19" s="48">
        <v>3055</v>
      </c>
      <c r="N19" s="92"/>
      <c r="O19" s="92"/>
      <c r="P19" s="92"/>
      <c r="S19" s="9"/>
      <c r="T19" s="29"/>
      <c r="U19" s="9"/>
    </row>
    <row r="20" spans="1:21" s="24" customFormat="1" ht="15.75">
      <c r="A20" s="24" t="s">
        <v>30</v>
      </c>
      <c r="B20" s="91">
        <v>3</v>
      </c>
      <c r="C20" s="91"/>
      <c r="D20" s="91">
        <v>62</v>
      </c>
      <c r="E20" s="91"/>
      <c r="F20" s="91">
        <v>548</v>
      </c>
      <c r="G20" s="91"/>
      <c r="H20" s="48">
        <v>26</v>
      </c>
      <c r="I20" s="103"/>
      <c r="J20" s="48">
        <v>370</v>
      </c>
      <c r="K20" s="91"/>
      <c r="L20" s="48">
        <v>7737</v>
      </c>
      <c r="N20" s="92"/>
      <c r="O20" s="92"/>
      <c r="P20" s="92"/>
      <c r="S20" s="9"/>
      <c r="T20" s="29"/>
      <c r="U20" s="9"/>
    </row>
    <row r="21" spans="1:21" s="24" customFormat="1" ht="15.75">
      <c r="A21" s="24" t="s">
        <v>31</v>
      </c>
      <c r="B21" s="91">
        <v>0</v>
      </c>
      <c r="C21" s="91"/>
      <c r="D21" s="91">
        <v>2</v>
      </c>
      <c r="E21" s="91"/>
      <c r="F21" s="91">
        <v>53</v>
      </c>
      <c r="G21" s="91"/>
      <c r="H21" s="48">
        <v>0</v>
      </c>
      <c r="I21" s="103"/>
      <c r="J21" s="48">
        <v>18</v>
      </c>
      <c r="K21" s="91"/>
      <c r="L21" s="48">
        <v>741</v>
      </c>
      <c r="N21" s="92"/>
      <c r="O21" s="92"/>
      <c r="P21" s="92"/>
      <c r="S21" s="9"/>
      <c r="T21" s="29"/>
      <c r="U21" s="9"/>
    </row>
    <row r="22" spans="1:21" s="24" customFormat="1" ht="15.75">
      <c r="A22" s="24" t="s">
        <v>32</v>
      </c>
      <c r="B22" s="91">
        <v>0</v>
      </c>
      <c r="C22" s="91"/>
      <c r="D22" s="91">
        <v>8</v>
      </c>
      <c r="E22" s="91"/>
      <c r="F22" s="91">
        <v>50</v>
      </c>
      <c r="G22" s="91"/>
      <c r="H22" s="48">
        <v>1</v>
      </c>
      <c r="I22" s="103"/>
      <c r="J22" s="48">
        <v>63</v>
      </c>
      <c r="K22" s="91"/>
      <c r="L22" s="48">
        <v>339</v>
      </c>
      <c r="N22" s="92"/>
      <c r="O22" s="92"/>
      <c r="P22" s="92"/>
      <c r="S22" s="9"/>
      <c r="T22" s="29"/>
      <c r="U22" s="9"/>
    </row>
    <row r="23" spans="1:21" s="33" customFormat="1" ht="15.75">
      <c r="A23" s="26" t="s">
        <v>23</v>
      </c>
      <c r="B23" s="104">
        <v>5</v>
      </c>
      <c r="C23" s="104"/>
      <c r="D23" s="104">
        <v>252</v>
      </c>
      <c r="E23" s="93"/>
      <c r="F23" s="95">
        <v>1474</v>
      </c>
      <c r="G23" s="104"/>
      <c r="H23" s="95">
        <v>76</v>
      </c>
      <c r="I23" s="105"/>
      <c r="J23" s="95">
        <v>2338</v>
      </c>
      <c r="K23" s="93"/>
      <c r="L23" s="95">
        <v>19181</v>
      </c>
      <c r="N23" s="96"/>
      <c r="O23" s="96"/>
      <c r="P23" s="96"/>
      <c r="S23" s="97"/>
      <c r="T23" s="98"/>
      <c r="U23" s="97"/>
    </row>
    <row r="24" spans="1:21" ht="13.5" thickBot="1">
      <c r="A24" s="106"/>
      <c r="B24" s="8"/>
      <c r="C24" s="8"/>
      <c r="D24" s="8"/>
      <c r="E24" s="8"/>
      <c r="F24" s="107"/>
      <c r="G24" s="107"/>
      <c r="H24" s="107"/>
      <c r="I24" s="8"/>
      <c r="J24" s="8"/>
      <c r="K24" s="8"/>
      <c r="L24" s="8"/>
      <c r="N24" s="5"/>
      <c r="O24" s="5"/>
      <c r="P24" s="5"/>
      <c r="S24" s="5"/>
      <c r="T24" s="21"/>
      <c r="U24" s="5"/>
    </row>
    <row r="25" spans="1:21" ht="12.75">
      <c r="A25" s="108"/>
      <c r="B25" s="5"/>
      <c r="C25" s="5"/>
      <c r="D25" s="5"/>
      <c r="E25" s="5"/>
      <c r="F25" s="5"/>
      <c r="G25" s="5"/>
      <c r="H25" s="5"/>
      <c r="I25" s="5"/>
      <c r="N25" s="5"/>
      <c r="O25" s="5"/>
      <c r="P25" s="5"/>
      <c r="S25" s="5"/>
      <c r="T25" s="21"/>
      <c r="U25" s="5"/>
    </row>
    <row r="26" spans="1:21" ht="12.75">
      <c r="A26" s="108"/>
      <c r="B26" s="5"/>
      <c r="C26" s="5"/>
      <c r="D26" s="5"/>
      <c r="E26" s="5"/>
      <c r="F26" s="5"/>
      <c r="G26" s="5"/>
      <c r="H26" s="5"/>
      <c r="I26" s="5"/>
      <c r="N26" s="5"/>
      <c r="O26" s="5"/>
      <c r="P26" s="5"/>
      <c r="S26" s="5"/>
      <c r="T26" s="21"/>
      <c r="U26" s="5"/>
    </row>
    <row r="27" spans="1:21" ht="12.75">
      <c r="A27" s="10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S27" s="5"/>
      <c r="T27" s="21"/>
      <c r="U27" s="5"/>
    </row>
    <row r="28" spans="1:21" s="84" customFormat="1" ht="20.25">
      <c r="A28" s="1" t="s">
        <v>107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"/>
      <c r="M28" s="86"/>
      <c r="S28" s="86"/>
      <c r="T28" s="85"/>
      <c r="U28" s="86"/>
    </row>
    <row r="29" spans="1:21" s="84" customFormat="1" ht="6.75" customHeight="1">
      <c r="A29" s="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S29" s="86"/>
      <c r="T29" s="85"/>
      <c r="U29" s="86"/>
    </row>
    <row r="30" spans="1:21" s="84" customFormat="1" ht="20.25">
      <c r="A30" s="2" t="s">
        <v>33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S30" s="86"/>
      <c r="T30" s="85"/>
      <c r="U30" s="86"/>
    </row>
    <row r="31" spans="1:21" ht="13.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  <c r="P31" s="5"/>
      <c r="S31" s="5"/>
      <c r="T31" s="21"/>
      <c r="U31" s="5"/>
    </row>
    <row r="32" spans="2:21" s="24" customFormat="1" ht="15.75">
      <c r="B32" s="53"/>
      <c r="C32" s="53" t="s">
        <v>1</v>
      </c>
      <c r="D32" s="53"/>
      <c r="E32" s="23"/>
      <c r="F32" s="53" t="s">
        <v>2</v>
      </c>
      <c r="G32" s="53"/>
      <c r="H32" s="53"/>
      <c r="I32" s="23"/>
      <c r="J32" s="110"/>
      <c r="K32" s="53"/>
      <c r="L32" s="55" t="s">
        <v>16</v>
      </c>
      <c r="M32" s="9"/>
      <c r="N32" s="29"/>
      <c r="O32" s="10"/>
      <c r="P32" s="29"/>
      <c r="U32" s="9"/>
    </row>
    <row r="33" spans="2:21" s="24" customFormat="1" ht="15.75">
      <c r="B33" s="111"/>
      <c r="C33" s="112"/>
      <c r="D33" s="113" t="s">
        <v>3</v>
      </c>
      <c r="E33" s="112"/>
      <c r="F33" s="111"/>
      <c r="G33" s="112"/>
      <c r="H33" s="113" t="s">
        <v>3</v>
      </c>
      <c r="I33" s="112"/>
      <c r="J33" s="111"/>
      <c r="K33" s="114"/>
      <c r="L33" s="115" t="s">
        <v>3</v>
      </c>
      <c r="M33" s="20"/>
      <c r="N33" s="6"/>
      <c r="O33" s="6"/>
      <c r="P33" s="6"/>
      <c r="U33" s="9"/>
    </row>
    <row r="34" spans="1:21" s="24" customFormat="1" ht="16.5" thickBot="1">
      <c r="A34" s="17"/>
      <c r="B34" s="18" t="s">
        <v>4</v>
      </c>
      <c r="C34" s="116" t="s">
        <v>5</v>
      </c>
      <c r="D34" s="116" t="s">
        <v>6</v>
      </c>
      <c r="E34" s="116"/>
      <c r="F34" s="18" t="s">
        <v>4</v>
      </c>
      <c r="G34" s="116" t="s">
        <v>5</v>
      </c>
      <c r="H34" s="116" t="s">
        <v>6</v>
      </c>
      <c r="I34" s="116"/>
      <c r="J34" s="18" t="s">
        <v>4</v>
      </c>
      <c r="K34" s="116" t="s">
        <v>5</v>
      </c>
      <c r="L34" s="116" t="s">
        <v>6</v>
      </c>
      <c r="M34" s="20"/>
      <c r="N34" s="20"/>
      <c r="O34" s="6"/>
      <c r="P34" s="6"/>
      <c r="U34" s="9"/>
    </row>
    <row r="35" spans="1:21" ht="12.75">
      <c r="A35" s="5"/>
      <c r="B35" s="5"/>
      <c r="C35" s="117"/>
      <c r="D35" s="117"/>
      <c r="E35" s="117"/>
      <c r="F35" s="5"/>
      <c r="G35" s="117"/>
      <c r="H35" s="117"/>
      <c r="I35" s="117"/>
      <c r="M35" s="108"/>
      <c r="N35" s="108"/>
      <c r="O35" s="118"/>
      <c r="P35" s="118"/>
      <c r="U35" s="5"/>
    </row>
    <row r="36" spans="1:21" ht="20.25">
      <c r="A36" s="1" t="s">
        <v>27</v>
      </c>
      <c r="B36" s="21"/>
      <c r="C36" s="21"/>
      <c r="D36" s="21"/>
      <c r="E36" s="21"/>
      <c r="F36" s="21"/>
      <c r="G36" s="21"/>
      <c r="H36" s="21"/>
      <c r="I36" s="21"/>
      <c r="L36" s="58" t="s">
        <v>17</v>
      </c>
      <c r="M36" s="5"/>
      <c r="N36" s="21"/>
      <c r="O36" s="21"/>
      <c r="P36" s="21"/>
      <c r="U36" s="5"/>
    </row>
    <row r="37" spans="2:21" ht="12.75">
      <c r="B37" s="99"/>
      <c r="C37" s="99"/>
      <c r="D37" s="99"/>
      <c r="E37" s="99"/>
      <c r="F37" s="99"/>
      <c r="G37" s="99"/>
      <c r="H37" s="99"/>
      <c r="I37" s="99"/>
      <c r="M37" s="5"/>
      <c r="N37" s="101"/>
      <c r="O37" s="101"/>
      <c r="P37" s="101"/>
      <c r="U37" s="5"/>
    </row>
    <row r="38" spans="1:16" s="24" customFormat="1" ht="15">
      <c r="A38" s="24" t="s">
        <v>28</v>
      </c>
      <c r="B38" s="62">
        <f aca="true" t="shared" si="0" ref="B38:B43">IF(ISERR((B9/$C$60)*1000),"n/a",IF(((B9/$C$60)*1000)=0,"-",((B9/$C$60)*1000)))</f>
        <v>0.009137426900584795</v>
      </c>
      <c r="C38" s="62">
        <f aca="true" t="shared" si="1" ref="C38:C43">IF(ISERR((D9/$C$60)*1000),"n/a",IF(((D9/$C$60)*1000)=0,"-",((D9/$C$60)*1000)))</f>
        <v>0.09817873584670897</v>
      </c>
      <c r="D38" s="62">
        <f aca="true" t="shared" si="2" ref="D38:D43">IF(ISERR((F9/$C$60)*1000),"n/a",IF(((F9/$C$60)*1000)=0,"-",((F9/$C$60)*1000)))</f>
        <v>0.4271261042677616</v>
      </c>
      <c r="E38" s="62"/>
      <c r="F38" s="62">
        <f aca="true" t="shared" si="3" ref="F38:F43">IF(ISERR((H9/$G$60)*1000),"n/a",IF(((H9/$G$60)*1000)=0,"-",((H9/$G$60)*1000)))</f>
        <v>0.008321133290594914</v>
      </c>
      <c r="G38" s="62">
        <f aca="true" t="shared" si="4" ref="G38:G43">IF(ISERR((J9/$G$60)*1000),"n/a",IF(((J9/$G$60)*1000)=0,"-",((J9/$G$60)*1000)))</f>
        <v>0.09257949621324145</v>
      </c>
      <c r="H38" s="62">
        <f aca="true" t="shared" si="5" ref="H38:H43">IF(ISERR((L9/$G$60)*1000),"n/a",IF(((L9/$G$60)*1000)=0,"-",((L9/$G$60)*1000)))</f>
        <v>0.45351094881125353</v>
      </c>
      <c r="I38" s="70"/>
      <c r="J38" s="119">
        <f aca="true" t="shared" si="6" ref="J38:L43">IF(ISERR((B38/F38)*100),"n/a",IF(((B38/F38)*100)=0,"-",((B38/F38)*100)))</f>
        <v>109.80988504189098</v>
      </c>
      <c r="K38" s="119">
        <f t="shared" si="6"/>
        <v>106.04803424353338</v>
      </c>
      <c r="L38" s="119">
        <f t="shared" si="6"/>
        <v>94.18209315284403</v>
      </c>
      <c r="M38" s="9"/>
      <c r="N38" s="16"/>
      <c r="O38" s="16"/>
      <c r="P38" s="16"/>
    </row>
    <row r="39" spans="1:16" s="24" customFormat="1" ht="15">
      <c r="A39" s="24" t="s">
        <v>29</v>
      </c>
      <c r="B39" s="62">
        <f t="shared" si="0"/>
        <v>0.0009720666915515741</v>
      </c>
      <c r="C39" s="62">
        <f t="shared" si="1"/>
        <v>0.029356414084857535</v>
      </c>
      <c r="D39" s="62">
        <f t="shared" si="2"/>
        <v>0.1565027373398034</v>
      </c>
      <c r="E39" s="120"/>
      <c r="F39" s="62">
        <f t="shared" si="3"/>
        <v>0.0018185258184743854</v>
      </c>
      <c r="G39" s="62">
        <f t="shared" si="4"/>
        <v>0.045095766508632486</v>
      </c>
      <c r="H39" s="62">
        <f t="shared" si="5"/>
        <v>0.29866072002601046</v>
      </c>
      <c r="I39" s="70"/>
      <c r="J39" s="119">
        <f t="shared" si="6"/>
        <v>53.45355461420225</v>
      </c>
      <c r="K39" s="119">
        <f t="shared" si="6"/>
        <v>65.09793791671767</v>
      </c>
      <c r="L39" s="119">
        <f t="shared" si="6"/>
        <v>52.40151343845068</v>
      </c>
      <c r="M39" s="9"/>
      <c r="N39" s="16"/>
      <c r="O39" s="16"/>
      <c r="P39" s="16"/>
    </row>
    <row r="40" spans="1:16" s="24" customFormat="1" ht="15">
      <c r="A40" s="24" t="s">
        <v>30</v>
      </c>
      <c r="B40" s="62">
        <f t="shared" si="0"/>
        <v>0.022551947243996517</v>
      </c>
      <c r="C40" s="62">
        <f t="shared" si="1"/>
        <v>0.21890941893741445</v>
      </c>
      <c r="D40" s="62">
        <f t="shared" si="2"/>
        <v>1.8605356476297126</v>
      </c>
      <c r="E40" s="120"/>
      <c r="F40" s="62">
        <f t="shared" si="3"/>
        <v>0.017321917644660057</v>
      </c>
      <c r="G40" s="62">
        <f t="shared" si="4"/>
        <v>0.16352037208140383</v>
      </c>
      <c r="H40" s="62">
        <f t="shared" si="5"/>
        <v>2.453338280703237</v>
      </c>
      <c r="I40" s="70"/>
      <c r="J40" s="119">
        <f t="shared" si="6"/>
        <v>130.19313280795302</v>
      </c>
      <c r="K40" s="119">
        <f t="shared" si="6"/>
        <v>133.87287232225523</v>
      </c>
      <c r="L40" s="119">
        <f t="shared" si="6"/>
        <v>75.83689792246666</v>
      </c>
      <c r="M40" s="9"/>
      <c r="N40" s="16"/>
      <c r="O40" s="16"/>
      <c r="P40" s="16"/>
    </row>
    <row r="41" spans="1:16" s="24" customFormat="1" ht="15">
      <c r="A41" s="24" t="s">
        <v>31</v>
      </c>
      <c r="B41" s="121" t="str">
        <f t="shared" si="0"/>
        <v>-</v>
      </c>
      <c r="C41" s="62">
        <f t="shared" si="1"/>
        <v>0.006998880179171333</v>
      </c>
      <c r="D41" s="62">
        <f t="shared" si="2"/>
        <v>0.0919575090207789</v>
      </c>
      <c r="E41" s="120"/>
      <c r="F41" s="62">
        <f t="shared" si="3"/>
        <v>0.000257165267259004</v>
      </c>
      <c r="G41" s="62">
        <f t="shared" si="4"/>
        <v>0.005878063251634377</v>
      </c>
      <c r="H41" s="62">
        <f t="shared" si="5"/>
        <v>0.10738486802829553</v>
      </c>
      <c r="I41" s="70"/>
      <c r="J41" s="122" t="str">
        <f t="shared" si="6"/>
        <v>n/a</v>
      </c>
      <c r="K41" s="119">
        <f t="shared" si="6"/>
        <v>119.06779290313551</v>
      </c>
      <c r="L41" s="119">
        <f t="shared" si="6"/>
        <v>85.63358200202697</v>
      </c>
      <c r="M41" s="9"/>
      <c r="N41" s="16"/>
      <c r="O41" s="16"/>
      <c r="P41" s="16"/>
    </row>
    <row r="42" spans="1:16" s="24" customFormat="1" ht="15">
      <c r="A42" s="24" t="s">
        <v>32</v>
      </c>
      <c r="B42" s="62">
        <f t="shared" si="0"/>
        <v>0.00933184023889511</v>
      </c>
      <c r="C42" s="62">
        <f t="shared" si="1"/>
        <v>0.08768041557795198</v>
      </c>
      <c r="D42" s="62">
        <f t="shared" si="2"/>
        <v>0.3859104765459749</v>
      </c>
      <c r="E42" s="120"/>
      <c r="F42" s="62">
        <f t="shared" si="3"/>
        <v>0.009129366987694641</v>
      </c>
      <c r="G42" s="62">
        <f t="shared" si="4"/>
        <v>0.10477647746038277</v>
      </c>
      <c r="H42" s="62">
        <f t="shared" si="5"/>
        <v>0.49193878731881324</v>
      </c>
      <c r="I42" s="70"/>
      <c r="J42" s="119">
        <f t="shared" si="6"/>
        <v>102.21782355198756</v>
      </c>
      <c r="K42" s="119">
        <f t="shared" si="6"/>
        <v>83.68330154170815</v>
      </c>
      <c r="L42" s="119">
        <f t="shared" si="6"/>
        <v>78.44684877345847</v>
      </c>
      <c r="M42" s="9"/>
      <c r="N42" s="16"/>
      <c r="O42" s="16"/>
      <c r="P42" s="16"/>
    </row>
    <row r="43" spans="1:16" s="24" customFormat="1" ht="15.75">
      <c r="A43" s="23" t="s">
        <v>23</v>
      </c>
      <c r="B43" s="59">
        <f t="shared" si="0"/>
        <v>0.04199328107502799</v>
      </c>
      <c r="C43" s="59">
        <f t="shared" si="1"/>
        <v>0.44112386462610426</v>
      </c>
      <c r="D43" s="59">
        <f t="shared" si="2"/>
        <v>2.9220324748040314</v>
      </c>
      <c r="E43" s="71"/>
      <c r="F43" s="59">
        <f t="shared" si="3"/>
        <v>0.036848109008683</v>
      </c>
      <c r="G43" s="59">
        <f t="shared" si="4"/>
        <v>0.4118501755152949</v>
      </c>
      <c r="H43" s="59">
        <f t="shared" si="5"/>
        <v>3.8048336048876097</v>
      </c>
      <c r="I43" s="69"/>
      <c r="J43" s="123">
        <f t="shared" si="6"/>
        <v>113.96319161217355</v>
      </c>
      <c r="K43" s="123">
        <f t="shared" si="6"/>
        <v>107.10784912843194</v>
      </c>
      <c r="L43" s="123">
        <f t="shared" si="6"/>
        <v>76.79790440902461</v>
      </c>
      <c r="M43" s="9"/>
      <c r="N43" s="16"/>
      <c r="O43" s="16"/>
      <c r="P43" s="16"/>
    </row>
    <row r="44" spans="1:16" ht="15">
      <c r="A44" s="124"/>
      <c r="B44" s="125"/>
      <c r="C44" s="125"/>
      <c r="D44" s="125"/>
      <c r="E44" s="125"/>
      <c r="F44" s="125"/>
      <c r="G44" s="125"/>
      <c r="H44" s="125"/>
      <c r="J44" s="99"/>
      <c r="K44" s="99"/>
      <c r="L44" s="99"/>
      <c r="M44" s="5"/>
      <c r="N44" s="5"/>
      <c r="O44" s="5"/>
      <c r="P44" s="5"/>
    </row>
    <row r="45" spans="1:16" ht="23.25">
      <c r="A45" s="1" t="s">
        <v>106</v>
      </c>
      <c r="B45" s="125"/>
      <c r="C45" s="125"/>
      <c r="D45" s="125"/>
      <c r="E45" s="125"/>
      <c r="F45" s="125"/>
      <c r="G45" s="125"/>
      <c r="H45" s="125"/>
      <c r="J45" s="99"/>
      <c r="K45" s="99"/>
      <c r="L45" s="99"/>
      <c r="M45" s="5"/>
      <c r="N45" s="5"/>
      <c r="O45" s="5"/>
      <c r="P45" s="5"/>
    </row>
    <row r="46" spans="2:16" ht="15">
      <c r="B46" s="125"/>
      <c r="C46" s="125"/>
      <c r="D46" s="125"/>
      <c r="E46" s="125"/>
      <c r="F46" s="125"/>
      <c r="G46" s="125"/>
      <c r="H46" s="125"/>
      <c r="J46" s="99"/>
      <c r="K46" s="99"/>
      <c r="L46" s="99"/>
      <c r="M46" s="5"/>
      <c r="N46" s="5"/>
      <c r="O46" s="5"/>
      <c r="P46" s="5"/>
    </row>
    <row r="47" spans="1:16" s="24" customFormat="1" ht="15">
      <c r="A47" s="24" t="s">
        <v>28</v>
      </c>
      <c r="B47" s="62">
        <f aca="true" t="shared" si="7" ref="B47:B52">IF(ISERR((B18/$B$60)*1000),"n/a",IF(((B18/$B$60)*1000)=0,"-",((B18/$B$60)*1000)))</f>
        <v>0.0010960826007847951</v>
      </c>
      <c r="C47" s="62">
        <f aca="true" t="shared" si="8" ref="C47:C52">IF(ISERR((D18/$B$60)*1000),"n/a",IF(((D18/$B$60)*1000)=0,"-",((D18/$B$60)*1000)))</f>
        <v>0.16879672052085845</v>
      </c>
      <c r="D47" s="62">
        <f aca="true" t="shared" si="9" ref="D47:D52">IF(ISERR((F18/$B$60)*1000),"n/a",IF(((F18/$B$60)*1000)=0,"-",((F18/$B$60)*1000)))</f>
        <v>0.7387596729289518</v>
      </c>
      <c r="E47" s="120"/>
      <c r="F47" s="62">
        <f aca="true" t="shared" si="10" ref="F47:F52">IF(ISERR((H18/$F$60)*1000),"n/a",IF(((H18/$F$60)*1000)=0,"-",((H18/$F$60)*1000)))</f>
        <v>0.003521608984015808</v>
      </c>
      <c r="G47" s="62">
        <f aca="true" t="shared" si="11" ref="G47:G52">IF(ISERR((J18/$F$60)*1000),"n/a",IF(((J18/$F$60)*1000)=0,"-",((J18/$F$60)*1000)))</f>
        <v>0.14370121104220063</v>
      </c>
      <c r="H47" s="62">
        <f aca="true" t="shared" si="12" ref="H47:H52">IF(ISERR((L18/$F$60)*1000),"n/a",IF(((L18/$F$60)*1000)=0,"-",((L18/$F$60)*1000)))</f>
        <v>0.7149844462269872</v>
      </c>
      <c r="I47" s="70"/>
      <c r="J47" s="119">
        <f aca="true" t="shared" si="13" ref="J47:L52">IF(ISERR((B47/F47)*100),"n/a",IF(((B47/F47)*100)=0,"-",((B47/F47)*100)))</f>
        <v>31.124483318840685</v>
      </c>
      <c r="K47" s="119">
        <f t="shared" si="13"/>
        <v>117.46367292011759</v>
      </c>
      <c r="L47" s="119">
        <f t="shared" si="13"/>
        <v>103.32527886829257</v>
      </c>
      <c r="M47" s="9"/>
      <c r="N47" s="16"/>
      <c r="O47" s="16"/>
      <c r="P47" s="16"/>
    </row>
    <row r="48" spans="1:16" s="24" customFormat="1" ht="15">
      <c r="A48" s="24" t="s">
        <v>29</v>
      </c>
      <c r="B48" s="121">
        <f t="shared" si="7"/>
        <v>0.0010960826007847951</v>
      </c>
      <c r="C48" s="62">
        <f t="shared" si="8"/>
        <v>0.028498147620404674</v>
      </c>
      <c r="D48" s="62">
        <f t="shared" si="9"/>
        <v>0.16331630751693446</v>
      </c>
      <c r="E48" s="120"/>
      <c r="F48" s="62">
        <f t="shared" si="10"/>
        <v>0.0012716921331168197</v>
      </c>
      <c r="G48" s="62">
        <f t="shared" si="11"/>
        <v>0.04088979320329466</v>
      </c>
      <c r="H48" s="62">
        <f t="shared" si="12"/>
        <v>0.2988476512824526</v>
      </c>
      <c r="I48" s="70"/>
      <c r="J48" s="122">
        <f t="shared" si="13"/>
        <v>86.19087688294343</v>
      </c>
      <c r="K48" s="119">
        <f t="shared" si="13"/>
        <v>69.69501527855235</v>
      </c>
      <c r="L48" s="119">
        <f t="shared" si="13"/>
        <v>54.64868364067477</v>
      </c>
      <c r="M48" s="9"/>
      <c r="N48" s="16"/>
      <c r="O48" s="16"/>
      <c r="P48" s="16"/>
    </row>
    <row r="49" spans="1:16" s="24" customFormat="1" ht="15">
      <c r="A49" s="24" t="s">
        <v>30</v>
      </c>
      <c r="B49" s="62">
        <f t="shared" si="7"/>
        <v>0.0032882478023543854</v>
      </c>
      <c r="C49" s="62">
        <f t="shared" si="8"/>
        <v>0.0679571212486573</v>
      </c>
      <c r="D49" s="62">
        <f t="shared" si="9"/>
        <v>0.6006532652300678</v>
      </c>
      <c r="E49" s="120"/>
      <c r="F49" s="62">
        <f t="shared" si="10"/>
        <v>0.0025433842662336394</v>
      </c>
      <c r="G49" s="62">
        <f t="shared" si="11"/>
        <v>0.03619431455794025</v>
      </c>
      <c r="H49" s="62">
        <f t="shared" si="12"/>
        <v>0.7568524641480641</v>
      </c>
      <c r="I49" s="70"/>
      <c r="J49" s="122">
        <f t="shared" si="13"/>
        <v>129.28631532441514</v>
      </c>
      <c r="K49" s="119">
        <f t="shared" si="13"/>
        <v>187.7563426152768</v>
      </c>
      <c r="L49" s="119">
        <f t="shared" si="13"/>
        <v>79.36200166913392</v>
      </c>
      <c r="M49" s="9"/>
      <c r="N49" s="16"/>
      <c r="O49" s="16"/>
      <c r="P49" s="16"/>
    </row>
    <row r="50" spans="1:16" s="24" customFormat="1" ht="15">
      <c r="A50" s="24" t="s">
        <v>31</v>
      </c>
      <c r="B50" s="121" t="str">
        <f t="shared" si="7"/>
        <v>-</v>
      </c>
      <c r="C50" s="62">
        <f t="shared" si="8"/>
        <v>0.0021921652015695903</v>
      </c>
      <c r="D50" s="62">
        <f t="shared" si="9"/>
        <v>0.05809237784159414</v>
      </c>
      <c r="E50" s="120"/>
      <c r="F50" s="121" t="str">
        <f t="shared" si="10"/>
        <v>-</v>
      </c>
      <c r="G50" s="62">
        <f t="shared" si="11"/>
        <v>0.001760804492007904</v>
      </c>
      <c r="H50" s="62">
        <f t="shared" si="12"/>
        <v>0.07248645158765872</v>
      </c>
      <c r="I50" s="70"/>
      <c r="J50" s="122" t="str">
        <f t="shared" si="13"/>
        <v>n/a</v>
      </c>
      <c r="K50" s="119">
        <f t="shared" si="13"/>
        <v>124.49793327536274</v>
      </c>
      <c r="L50" s="119">
        <f t="shared" si="13"/>
        <v>80.1423942946667</v>
      </c>
      <c r="M50" s="9"/>
      <c r="N50" s="16"/>
      <c r="O50" s="16"/>
      <c r="P50" s="16"/>
    </row>
    <row r="51" spans="1:16" s="24" customFormat="1" ht="15">
      <c r="A51" s="24" t="s">
        <v>32</v>
      </c>
      <c r="B51" s="121" t="str">
        <f t="shared" si="7"/>
        <v>-</v>
      </c>
      <c r="C51" s="62">
        <f t="shared" si="8"/>
        <v>0.008768660806278361</v>
      </c>
      <c r="D51" s="62">
        <f t="shared" si="9"/>
        <v>0.05480413003923976</v>
      </c>
      <c r="E51" s="120"/>
      <c r="F51" s="62">
        <f t="shared" si="10"/>
        <v>9.78224717782169E-05</v>
      </c>
      <c r="G51" s="62">
        <f t="shared" si="11"/>
        <v>0.006162815722027664</v>
      </c>
      <c r="H51" s="62">
        <f t="shared" si="12"/>
        <v>0.03316181793281553</v>
      </c>
      <c r="I51" s="70"/>
      <c r="J51" s="122" t="str">
        <f t="shared" si="13"/>
        <v>n/a</v>
      </c>
      <c r="K51" s="119">
        <f t="shared" si="13"/>
        <v>142.2833523147003</v>
      </c>
      <c r="L51" s="119">
        <f t="shared" si="13"/>
        <v>165.26274328587974</v>
      </c>
      <c r="M51" s="9"/>
      <c r="N51" s="16"/>
      <c r="O51" s="16"/>
      <c r="P51" s="16"/>
    </row>
    <row r="52" spans="1:16" s="24" customFormat="1" ht="15.75">
      <c r="A52" s="29" t="s">
        <v>23</v>
      </c>
      <c r="B52" s="59">
        <f t="shared" si="7"/>
        <v>0.005480413003923976</v>
      </c>
      <c r="C52" s="59">
        <f t="shared" si="8"/>
        <v>0.2762128153977684</v>
      </c>
      <c r="D52" s="59">
        <f t="shared" si="9"/>
        <v>1.615625753556788</v>
      </c>
      <c r="E52" s="71"/>
      <c r="F52" s="59">
        <f t="shared" si="10"/>
        <v>0.007434507855144484</v>
      </c>
      <c r="G52" s="59">
        <f t="shared" si="11"/>
        <v>0.22870893901747108</v>
      </c>
      <c r="H52" s="59">
        <f t="shared" si="12"/>
        <v>1.8763328311779783</v>
      </c>
      <c r="I52" s="126"/>
      <c r="J52" s="123">
        <f t="shared" si="13"/>
        <v>73.71588154462268</v>
      </c>
      <c r="K52" s="123">
        <f t="shared" si="13"/>
        <v>120.77045024316627</v>
      </c>
      <c r="L52" s="123">
        <f t="shared" si="13"/>
        <v>86.10549933950065</v>
      </c>
      <c r="M52" s="9"/>
      <c r="N52" s="16"/>
      <c r="O52" s="16"/>
      <c r="P52" s="16"/>
    </row>
    <row r="53" spans="1:16" ht="13.5" thickBo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5"/>
      <c r="N53" s="5"/>
      <c r="O53" s="5"/>
      <c r="P53" s="5"/>
    </row>
    <row r="54" ht="14.25">
      <c r="A54" s="73" t="s">
        <v>104</v>
      </c>
    </row>
    <row r="55" ht="14.25">
      <c r="A55" s="73"/>
    </row>
    <row r="57" ht="12.75">
      <c r="A57" s="3" t="s">
        <v>34</v>
      </c>
    </row>
    <row r="58" spans="2:10" ht="12.75">
      <c r="B58" s="127" t="s">
        <v>1</v>
      </c>
      <c r="C58" s="127"/>
      <c r="D58" s="127"/>
      <c r="E58" s="127"/>
      <c r="F58" s="127" t="s">
        <v>35</v>
      </c>
      <c r="G58" s="127"/>
      <c r="H58" s="127"/>
      <c r="I58" s="127"/>
      <c r="J58" s="127" t="s">
        <v>36</v>
      </c>
    </row>
    <row r="59" spans="2:11" ht="12.75">
      <c r="B59" s="127" t="s">
        <v>22</v>
      </c>
      <c r="C59" s="127" t="s">
        <v>23</v>
      </c>
      <c r="D59" s="127"/>
      <c r="F59" s="127" t="s">
        <v>22</v>
      </c>
      <c r="G59" s="127" t="s">
        <v>23</v>
      </c>
      <c r="H59" s="127"/>
      <c r="J59" s="127" t="s">
        <v>22</v>
      </c>
      <c r="K59" s="127" t="s">
        <v>23</v>
      </c>
    </row>
    <row r="60" spans="2:11" ht="12.75">
      <c r="B60" s="128">
        <f>'Table C-D'!C97</f>
        <v>912340</v>
      </c>
      <c r="C60" s="128">
        <f>'Table C-D'!D98</f>
        <v>5143680</v>
      </c>
      <c r="F60" s="129">
        <v>10222600</v>
      </c>
      <c r="G60" s="129">
        <v>54439700</v>
      </c>
      <c r="J60" s="130">
        <v>11136134</v>
      </c>
      <c r="K60" s="130">
        <v>59608200</v>
      </c>
    </row>
    <row r="62" spans="2:7" ht="12.75">
      <c r="B62" s="76"/>
      <c r="C62" s="131"/>
      <c r="F62" s="77"/>
      <c r="G62" s="80"/>
    </row>
    <row r="63" spans="2:9" ht="12.75">
      <c r="B63" s="80"/>
      <c r="I63" s="132"/>
    </row>
    <row r="64" spans="2:7" ht="12.75">
      <c r="B64" s="80"/>
      <c r="C64" s="80"/>
      <c r="D64" s="80"/>
      <c r="E64" s="80"/>
      <c r="F64" s="80"/>
      <c r="G64" s="80"/>
    </row>
    <row r="65" ht="12.75">
      <c r="B65" s="80"/>
    </row>
    <row r="66" ht="12.75">
      <c r="B66" s="80"/>
    </row>
    <row r="67" ht="12.75">
      <c r="B67" s="80"/>
    </row>
    <row r="68" ht="12.75">
      <c r="B68" s="80"/>
    </row>
    <row r="69" ht="12.75">
      <c r="B69" s="80"/>
    </row>
    <row r="70" ht="12.75">
      <c r="B70" s="80"/>
    </row>
    <row r="71" ht="12.75">
      <c r="B71" s="80"/>
    </row>
    <row r="72" ht="12.75">
      <c r="B72" s="80"/>
    </row>
    <row r="73" ht="12.75">
      <c r="B73" s="80"/>
    </row>
    <row r="74" ht="12.75">
      <c r="B74" s="80"/>
    </row>
    <row r="75" ht="12.75">
      <c r="B75" s="80"/>
    </row>
    <row r="76" ht="12.75">
      <c r="B76" s="80"/>
    </row>
    <row r="77" ht="12.75">
      <c r="B77" s="80"/>
    </row>
    <row r="78" ht="12.75">
      <c r="B78" s="80"/>
    </row>
    <row r="79" ht="12.75">
      <c r="B79" s="78"/>
    </row>
  </sheetData>
  <mergeCells count="2">
    <mergeCell ref="H3:L3"/>
    <mergeCell ref="B3:F3"/>
  </mergeCells>
  <printOptions/>
  <pageMargins left="0.6299212598425197" right="0.35433070866141736" top="0.5905511811023623" bottom="0.9448818897637796" header="0.31496062992125984" footer="0.6692913385826772"/>
  <pageSetup fitToHeight="1" fitToWidth="1" horizontalDpi="300" verticalDpi="300" orientation="portrait" paperSize="9" scale="68" r:id="rId1"/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U53"/>
  <sheetViews>
    <sheetView zoomScale="75" zoomScaleNormal="75" workbookViewId="0" topLeftCell="A4">
      <selection activeCell="A5" sqref="A5"/>
    </sheetView>
  </sheetViews>
  <sheetFormatPr defaultColWidth="16.28125" defaultRowHeight="12.75"/>
  <cols>
    <col min="1" max="1" width="20.28125" style="142" customWidth="1"/>
    <col min="2" max="2" width="9.140625" style="141" customWidth="1"/>
    <col min="3" max="3" width="12.8515625" style="142" customWidth="1"/>
    <col min="4" max="4" width="11.57421875" style="142" customWidth="1"/>
    <col min="5" max="5" width="3.00390625" style="142" customWidth="1"/>
    <col min="6" max="6" width="13.421875" style="142" customWidth="1"/>
    <col min="7" max="7" width="7.00390625" style="142" customWidth="1"/>
    <col min="8" max="8" width="23.421875" style="142" customWidth="1"/>
    <col min="9" max="9" width="9.00390625" style="141" customWidth="1"/>
    <col min="10" max="10" width="11.00390625" style="142" customWidth="1"/>
    <col min="11" max="11" width="12.28125" style="142" customWidth="1"/>
    <col min="12" max="12" width="3.00390625" style="142" customWidth="1"/>
    <col min="13" max="13" width="12.28125" style="142" customWidth="1"/>
    <col min="14" max="14" width="3.00390625" style="141" customWidth="1"/>
    <col min="15" max="15" width="7.00390625" style="142" customWidth="1"/>
    <col min="16" max="16" width="16.8515625" style="145" customWidth="1"/>
    <col min="17" max="17" width="15.57421875" style="142" customWidth="1"/>
    <col min="18" max="18" width="4.57421875" style="142" customWidth="1"/>
    <col min="19" max="16384" width="16.28125" style="142" customWidth="1"/>
  </cols>
  <sheetData>
    <row r="1" spans="1:16" s="138" customFormat="1" ht="20.25" customHeight="1">
      <c r="A1" s="133" t="s">
        <v>108</v>
      </c>
      <c r="B1" s="134"/>
      <c r="C1" s="135"/>
      <c r="D1" s="135"/>
      <c r="E1" s="135"/>
      <c r="F1" s="135"/>
      <c r="G1" s="135"/>
      <c r="H1" s="136"/>
      <c r="I1" s="134"/>
      <c r="J1" s="135"/>
      <c r="K1" s="135"/>
      <c r="L1" s="135"/>
      <c r="M1" s="135"/>
      <c r="N1" s="134"/>
      <c r="O1" s="135"/>
      <c r="P1" s="137"/>
    </row>
    <row r="2" spans="1:16" s="138" customFormat="1" ht="22.5" customHeight="1">
      <c r="A2" s="139" t="s">
        <v>109</v>
      </c>
      <c r="B2" s="134"/>
      <c r="C2" s="135"/>
      <c r="D2" s="135"/>
      <c r="E2" s="135"/>
      <c r="F2" s="135"/>
      <c r="G2" s="135"/>
      <c r="H2" s="136"/>
      <c r="I2" s="134"/>
      <c r="J2" s="135"/>
      <c r="K2" s="135"/>
      <c r="L2" s="135"/>
      <c r="M2" s="135"/>
      <c r="N2" s="134"/>
      <c r="O2" s="135"/>
      <c r="P2" s="137"/>
    </row>
    <row r="3" spans="1:16" s="138" customFormat="1" ht="22.5" customHeight="1">
      <c r="A3" s="133"/>
      <c r="B3" s="134"/>
      <c r="C3" s="135"/>
      <c r="D3" s="135"/>
      <c r="E3" s="135"/>
      <c r="F3" s="135"/>
      <c r="G3" s="135"/>
      <c r="H3" s="136"/>
      <c r="I3" s="134"/>
      <c r="J3" s="135"/>
      <c r="K3" s="135"/>
      <c r="L3" s="135"/>
      <c r="M3" s="135"/>
      <c r="N3" s="134"/>
      <c r="O3" s="135"/>
      <c r="P3" s="137"/>
    </row>
    <row r="4" spans="1:10" ht="4.5" customHeight="1">
      <c r="A4" s="140"/>
      <c r="H4" s="143"/>
      <c r="J4" s="144"/>
    </row>
    <row r="5" spans="1:16" s="138" customFormat="1" ht="29.25" customHeight="1" thickBot="1">
      <c r="A5" s="133" t="s">
        <v>37</v>
      </c>
      <c r="B5" s="146"/>
      <c r="C5" s="143"/>
      <c r="D5" s="147"/>
      <c r="E5" s="148"/>
      <c r="F5" s="148"/>
      <c r="H5" s="133" t="s">
        <v>38</v>
      </c>
      <c r="I5" s="146"/>
      <c r="J5" s="143"/>
      <c r="K5" s="147"/>
      <c r="L5" s="148"/>
      <c r="M5" s="148"/>
      <c r="N5" s="149"/>
      <c r="P5" s="150"/>
    </row>
    <row r="6" spans="1:14" ht="19.5" customHeight="1">
      <c r="A6" s="151"/>
      <c r="B6" s="152"/>
      <c r="C6" s="153"/>
      <c r="D6" s="276" t="s">
        <v>39</v>
      </c>
      <c r="E6" s="277"/>
      <c r="F6" s="277"/>
      <c r="G6" s="156"/>
      <c r="H6" s="151"/>
      <c r="I6" s="157"/>
      <c r="J6" s="153"/>
      <c r="K6" s="276" t="s">
        <v>39</v>
      </c>
      <c r="L6" s="277"/>
      <c r="M6" s="277"/>
      <c r="N6" s="156"/>
    </row>
    <row r="7" spans="1:17" ht="36" customHeight="1" thickBot="1">
      <c r="A7" s="158"/>
      <c r="B7" s="159"/>
      <c r="C7" s="160" t="s">
        <v>110</v>
      </c>
      <c r="D7" s="161" t="s">
        <v>40</v>
      </c>
      <c r="E7" s="162"/>
      <c r="F7" s="161" t="s">
        <v>41</v>
      </c>
      <c r="H7" s="158"/>
      <c r="I7" s="163"/>
      <c r="J7" s="160" t="s">
        <v>110</v>
      </c>
      <c r="K7" s="161" t="s">
        <v>40</v>
      </c>
      <c r="L7" s="162"/>
      <c r="M7" s="161" t="s">
        <v>41</v>
      </c>
      <c r="P7" s="164"/>
      <c r="Q7" s="165"/>
    </row>
    <row r="8" spans="2:16" s="166" customFormat="1" ht="12.75" customHeight="1">
      <c r="B8" s="167"/>
      <c r="I8" s="167"/>
      <c r="N8" s="167"/>
      <c r="P8" s="168"/>
    </row>
    <row r="9" spans="1:17" s="166" customFormat="1" ht="18.75">
      <c r="A9" s="169" t="s">
        <v>42</v>
      </c>
      <c r="B9"/>
      <c r="C9" s="170">
        <v>1880</v>
      </c>
      <c r="D9" s="171">
        <v>36.28661258893381</v>
      </c>
      <c r="E9"/>
      <c r="F9" s="172">
        <v>87.25586379024176</v>
      </c>
      <c r="G9" s="173"/>
      <c r="H9" s="173" t="s">
        <v>43</v>
      </c>
      <c r="I9" s="173"/>
      <c r="J9" s="170">
        <v>15</v>
      </c>
      <c r="K9" s="172">
        <v>36.559506690389725</v>
      </c>
      <c r="L9" s="173"/>
      <c r="M9" s="174">
        <v>69.46978320929387</v>
      </c>
      <c r="N9" s="175"/>
      <c r="O9" s="176"/>
      <c r="P9" s="177"/>
      <c r="Q9" s="177"/>
    </row>
    <row r="10" spans="1:17" s="166" customFormat="1" ht="18.75">
      <c r="A10" s="169" t="s">
        <v>44</v>
      </c>
      <c r="B10"/>
      <c r="C10" s="170">
        <v>2222</v>
      </c>
      <c r="D10" s="171">
        <v>37.03144472965212</v>
      </c>
      <c r="E10"/>
      <c r="F10" s="172">
        <v>89.04690922491349</v>
      </c>
      <c r="G10" s="173"/>
      <c r="H10" s="173" t="s">
        <v>45</v>
      </c>
      <c r="I10" s="173"/>
      <c r="J10" s="170">
        <v>12</v>
      </c>
      <c r="K10" s="172">
        <v>38.03980865976244</v>
      </c>
      <c r="L10" s="173"/>
      <c r="M10" s="174">
        <v>72.28262906543463</v>
      </c>
      <c r="N10" s="175"/>
      <c r="O10" s="176"/>
      <c r="P10" s="178"/>
      <c r="Q10" s="177"/>
    </row>
    <row r="11" spans="1:17" s="166" customFormat="1" ht="18.75">
      <c r="A11" s="24" t="s">
        <v>46</v>
      </c>
      <c r="B11"/>
      <c r="C11" s="170">
        <v>2337</v>
      </c>
      <c r="D11" s="171">
        <v>37.820456759776306</v>
      </c>
      <c r="E11"/>
      <c r="F11" s="172">
        <v>90.94419093068433</v>
      </c>
      <c r="G11" s="173"/>
      <c r="H11" s="173" t="s">
        <v>42</v>
      </c>
      <c r="I11" s="173"/>
      <c r="J11" s="170">
        <v>2123</v>
      </c>
      <c r="K11" s="172">
        <v>41.25161960698224</v>
      </c>
      <c r="L11" s="173"/>
      <c r="M11" s="174">
        <v>78.38566027157637</v>
      </c>
      <c r="N11" s="175"/>
      <c r="O11" s="176"/>
      <c r="P11" s="177"/>
      <c r="Q11" s="177"/>
    </row>
    <row r="12" spans="1:17" s="166" customFormat="1" ht="18.75">
      <c r="A12" s="24" t="s">
        <v>47</v>
      </c>
      <c r="B12"/>
      <c r="C12" s="170">
        <v>358</v>
      </c>
      <c r="D12" s="171">
        <v>38.676164581988985</v>
      </c>
      <c r="E12"/>
      <c r="F12" s="172">
        <v>93.00185131428277</v>
      </c>
      <c r="G12" s="173"/>
      <c r="H12" s="173" t="s">
        <v>48</v>
      </c>
      <c r="I12" s="173"/>
      <c r="J12" s="170">
        <v>677</v>
      </c>
      <c r="K12" s="172">
        <v>41.266902438642305</v>
      </c>
      <c r="L12" s="173"/>
      <c r="M12" s="174">
        <v>78.41470046107455</v>
      </c>
      <c r="N12" s="175"/>
      <c r="O12" s="176"/>
      <c r="P12" s="178"/>
      <c r="Q12" s="177"/>
    </row>
    <row r="13" spans="1:17" s="166" customFormat="1" ht="19.5" thickBot="1">
      <c r="A13" s="17" t="s">
        <v>1</v>
      </c>
      <c r="B13" s="179"/>
      <c r="C13" s="180">
        <v>216</v>
      </c>
      <c r="D13" s="181">
        <v>41.58644589911436</v>
      </c>
      <c r="E13" s="179"/>
      <c r="F13" s="182">
        <v>100</v>
      </c>
      <c r="G13" s="173"/>
      <c r="H13" s="173" t="s">
        <v>44</v>
      </c>
      <c r="I13" s="173"/>
      <c r="J13" s="170">
        <v>2538</v>
      </c>
      <c r="K13" s="172">
        <v>42.56730636651427</v>
      </c>
      <c r="L13" s="173"/>
      <c r="M13" s="174">
        <v>80.88570696887098</v>
      </c>
      <c r="N13" s="175"/>
      <c r="O13" s="176"/>
      <c r="P13" s="177"/>
      <c r="Q13" s="177"/>
    </row>
    <row r="14" spans="1:17" s="166" customFormat="1" ht="18.75">
      <c r="A14" s="24" t="s">
        <v>49</v>
      </c>
      <c r="B14"/>
      <c r="C14" s="170">
        <v>315</v>
      </c>
      <c r="D14" s="171">
        <v>41.74341712937809</v>
      </c>
      <c r="E14"/>
      <c r="F14" s="172">
        <v>100.37745767129158</v>
      </c>
      <c r="G14" s="173"/>
      <c r="H14" s="173" t="s">
        <v>46</v>
      </c>
      <c r="I14" s="173"/>
      <c r="J14" s="170">
        <v>2645</v>
      </c>
      <c r="K14" s="172">
        <v>43.07942056827505</v>
      </c>
      <c r="L14" s="173"/>
      <c r="M14" s="174">
        <v>81.85881809085646</v>
      </c>
      <c r="N14" s="175"/>
      <c r="O14" s="176"/>
      <c r="P14" s="177"/>
      <c r="Q14" s="177"/>
    </row>
    <row r="15" spans="1:17" s="166" customFormat="1" ht="18.75">
      <c r="A15" s="169" t="s">
        <v>50</v>
      </c>
      <c r="B15"/>
      <c r="C15" s="170">
        <v>126</v>
      </c>
      <c r="D15" s="171">
        <v>42.00953616470939</v>
      </c>
      <c r="E15"/>
      <c r="F15" s="172">
        <v>101.01737538865767</v>
      </c>
      <c r="G15" s="173"/>
      <c r="H15" s="173" t="s">
        <v>47</v>
      </c>
      <c r="I15" s="173"/>
      <c r="J15" s="170">
        <v>397</v>
      </c>
      <c r="K15" s="172">
        <v>43.2324029146698</v>
      </c>
      <c r="L15" s="173"/>
      <c r="M15" s="174">
        <v>82.14951267076135</v>
      </c>
      <c r="N15" s="175"/>
      <c r="O15" s="183"/>
      <c r="P15" s="177"/>
      <c r="Q15" s="177"/>
    </row>
    <row r="16" spans="1:17" s="166" customFormat="1" ht="18.75">
      <c r="A16" s="169" t="s">
        <v>48</v>
      </c>
      <c r="B16"/>
      <c r="C16" s="170">
        <v>720</v>
      </c>
      <c r="D16" s="171">
        <v>43.67398414161241</v>
      </c>
      <c r="E16"/>
      <c r="F16" s="172">
        <v>105.01975631089577</v>
      </c>
      <c r="G16" s="173"/>
      <c r="H16" s="173" t="s">
        <v>51</v>
      </c>
      <c r="I16" s="173"/>
      <c r="J16" s="170">
        <v>357</v>
      </c>
      <c r="K16" s="172">
        <v>47.01393060954548</v>
      </c>
      <c r="L16" s="173"/>
      <c r="M16" s="174">
        <v>89.33511042479259</v>
      </c>
      <c r="N16" s="175"/>
      <c r="O16" s="176"/>
      <c r="P16" s="177"/>
      <c r="Q16" s="177"/>
    </row>
    <row r="17" spans="1:17" s="166" customFormat="1" ht="18.75">
      <c r="A17" s="169" t="s">
        <v>52</v>
      </c>
      <c r="B17"/>
      <c r="C17" s="170">
        <v>212</v>
      </c>
      <c r="D17" s="171">
        <v>44.17355037826728</v>
      </c>
      <c r="E17"/>
      <c r="F17" s="172">
        <v>106.22102808551863</v>
      </c>
      <c r="G17" s="173"/>
      <c r="H17" s="173" t="s">
        <v>53</v>
      </c>
      <c r="I17" s="173"/>
      <c r="J17" s="170">
        <v>6023</v>
      </c>
      <c r="K17" s="172">
        <v>47.31773863852622</v>
      </c>
      <c r="L17" s="173"/>
      <c r="M17" s="174">
        <v>89.91240152692015</v>
      </c>
      <c r="N17" s="175"/>
      <c r="O17" s="176"/>
      <c r="P17" s="177"/>
      <c r="Q17" s="178"/>
    </row>
    <row r="18" spans="1:17" s="166" customFormat="1" ht="18.75">
      <c r="A18" s="24" t="s">
        <v>53</v>
      </c>
      <c r="B18"/>
      <c r="C18" s="170">
        <v>5772</v>
      </c>
      <c r="D18" s="171">
        <v>45.26703787938201</v>
      </c>
      <c r="E18"/>
      <c r="F18" s="172">
        <v>108.85046053032879</v>
      </c>
      <c r="G18" s="173"/>
      <c r="H18" s="173" t="s">
        <v>50</v>
      </c>
      <c r="I18" s="173"/>
      <c r="J18" s="170">
        <v>143</v>
      </c>
      <c r="K18" s="172">
        <v>47.824855346534555</v>
      </c>
      <c r="L18" s="173"/>
      <c r="M18" s="174">
        <v>90.87601649211908</v>
      </c>
      <c r="N18" s="175"/>
      <c r="O18" s="176"/>
      <c r="P18" s="177"/>
      <c r="Q18" s="177"/>
    </row>
    <row r="19" spans="1:17" s="166" customFormat="1" ht="19.5" thickBot="1">
      <c r="A19" s="9" t="s">
        <v>51</v>
      </c>
      <c r="B19" s="184"/>
      <c r="C19" s="185">
        <v>349</v>
      </c>
      <c r="D19" s="186">
        <v>45.31375294474474</v>
      </c>
      <c r="E19" s="184"/>
      <c r="F19" s="187">
        <v>108.9627929606501</v>
      </c>
      <c r="G19" s="173"/>
      <c r="H19" s="188" t="s">
        <v>1</v>
      </c>
      <c r="I19" s="188"/>
      <c r="J19" s="180">
        <v>272</v>
      </c>
      <c r="K19" s="182">
        <v>52.62648737544742</v>
      </c>
      <c r="L19" s="188"/>
      <c r="M19" s="189">
        <v>100</v>
      </c>
      <c r="N19" s="175"/>
      <c r="O19" s="176"/>
      <c r="P19" s="177"/>
      <c r="Q19" s="177"/>
    </row>
    <row r="20" spans="1:17" s="166" customFormat="1" ht="18.75">
      <c r="A20" s="169" t="s">
        <v>54</v>
      </c>
      <c r="B20"/>
      <c r="C20" s="170">
        <v>4152</v>
      </c>
      <c r="D20" s="171">
        <v>50.63269157778833</v>
      </c>
      <c r="E20"/>
      <c r="F20" s="172">
        <v>121.75287039584843</v>
      </c>
      <c r="G20" s="173"/>
      <c r="H20" s="190" t="s">
        <v>52</v>
      </c>
      <c r="I20" s="190"/>
      <c r="J20" s="185">
        <v>255</v>
      </c>
      <c r="K20" s="187">
        <v>53.82959576506738</v>
      </c>
      <c r="L20" s="190"/>
      <c r="M20" s="191">
        <v>102.28612709990838</v>
      </c>
      <c r="N20" s="175"/>
      <c r="O20" s="176"/>
      <c r="P20" s="177"/>
      <c r="Q20" s="177"/>
    </row>
    <row r="21" spans="1:17" s="166" customFormat="1" ht="18.75">
      <c r="A21" s="169" t="s">
        <v>43</v>
      </c>
      <c r="B21"/>
      <c r="C21" s="170">
        <v>21</v>
      </c>
      <c r="D21" s="171">
        <v>50.7725895713101</v>
      </c>
      <c r="E21"/>
      <c r="F21" s="172">
        <v>122.0892732561966</v>
      </c>
      <c r="G21" s="173"/>
      <c r="H21" s="173" t="s">
        <v>54</v>
      </c>
      <c r="I21" s="173"/>
      <c r="J21" s="170">
        <v>4477</v>
      </c>
      <c r="K21" s="172">
        <v>54.4529041794179</v>
      </c>
      <c r="L21" s="173"/>
      <c r="M21" s="174">
        <v>103.470527665927</v>
      </c>
      <c r="N21" s="175"/>
      <c r="O21" s="176"/>
      <c r="P21" s="177"/>
      <c r="Q21" s="177"/>
    </row>
    <row r="22" spans="1:17" s="166" customFormat="1" ht="18.75">
      <c r="A22" s="24" t="s">
        <v>55</v>
      </c>
      <c r="B22"/>
      <c r="C22" s="170">
        <v>281</v>
      </c>
      <c r="D22" s="171">
        <v>52.756934720709296</v>
      </c>
      <c r="E22"/>
      <c r="F22" s="172">
        <v>126.86088839785374</v>
      </c>
      <c r="G22" s="173"/>
      <c r="H22" s="173" t="s">
        <v>49</v>
      </c>
      <c r="I22" s="173"/>
      <c r="J22" s="170">
        <v>412</v>
      </c>
      <c r="K22" s="172">
        <v>55.87198264171413</v>
      </c>
      <c r="L22" s="173"/>
      <c r="M22" s="174">
        <v>106.16703760430129</v>
      </c>
      <c r="N22" s="175"/>
      <c r="O22" s="176"/>
      <c r="P22" s="177"/>
      <c r="Q22" s="177"/>
    </row>
    <row r="23" spans="1:17" s="166" customFormat="1" ht="18.75">
      <c r="A23" s="169" t="s">
        <v>45</v>
      </c>
      <c r="B23"/>
      <c r="C23" s="170">
        <v>17</v>
      </c>
      <c r="D23" s="171">
        <v>53.23012950577391</v>
      </c>
      <c r="E23"/>
      <c r="F23" s="172">
        <v>127.99874659860635</v>
      </c>
      <c r="G23" s="173"/>
      <c r="H23" s="173" t="s">
        <v>56</v>
      </c>
      <c r="I23" s="173"/>
      <c r="J23" s="170">
        <v>107</v>
      </c>
      <c r="K23" s="172">
        <v>60.281588256470556</v>
      </c>
      <c r="L23" s="173"/>
      <c r="M23" s="174">
        <v>114.54609886160591</v>
      </c>
      <c r="N23" s="175"/>
      <c r="O23" s="176"/>
      <c r="P23" s="177"/>
      <c r="Q23" s="177"/>
    </row>
    <row r="24" spans="1:17" s="166" customFormat="1" ht="18.75">
      <c r="A24" s="169" t="s">
        <v>57</v>
      </c>
      <c r="B24"/>
      <c r="C24" s="170">
        <v>239</v>
      </c>
      <c r="D24" s="171">
        <v>53.70750309548475</v>
      </c>
      <c r="E24"/>
      <c r="F24" s="172">
        <v>129.1466532768277</v>
      </c>
      <c r="G24" s="173"/>
      <c r="H24" s="173" t="s">
        <v>57</v>
      </c>
      <c r="I24" s="173"/>
      <c r="J24" s="170">
        <v>280</v>
      </c>
      <c r="K24" s="172">
        <v>63.61706164152467</v>
      </c>
      <c r="L24" s="173"/>
      <c r="M24" s="174">
        <v>120.88411143169864</v>
      </c>
      <c r="N24" s="175"/>
      <c r="O24" s="176"/>
      <c r="P24" s="177"/>
      <c r="Q24" s="177"/>
    </row>
    <row r="25" spans="1:17" s="166" customFormat="1" ht="18.75">
      <c r="A25" s="192" t="s">
        <v>58</v>
      </c>
      <c r="B25"/>
      <c r="C25" s="170">
        <v>303</v>
      </c>
      <c r="D25" s="171">
        <v>55.03583323161694</v>
      </c>
      <c r="E25"/>
      <c r="F25" s="172">
        <v>132.34079528010113</v>
      </c>
      <c r="G25" s="173"/>
      <c r="H25" s="173" t="s">
        <v>55</v>
      </c>
      <c r="I25" s="173"/>
      <c r="J25" s="170">
        <v>344</v>
      </c>
      <c r="K25" s="172">
        <v>64.89973368469747</v>
      </c>
      <c r="L25" s="173"/>
      <c r="M25" s="174">
        <v>123.321424099029</v>
      </c>
      <c r="N25" s="175"/>
      <c r="O25" s="176"/>
      <c r="P25" s="177"/>
      <c r="Q25" s="178"/>
    </row>
    <row r="26" spans="1:17" s="166" customFormat="1" ht="18.75">
      <c r="A26" s="169" t="s">
        <v>59</v>
      </c>
      <c r="B26"/>
      <c r="C26" s="170">
        <v>2668</v>
      </c>
      <c r="D26" s="171">
        <v>58.21746501256912</v>
      </c>
      <c r="E26"/>
      <c r="F26" s="172">
        <v>139.99144133115</v>
      </c>
      <c r="G26" s="173"/>
      <c r="H26" s="173" t="s">
        <v>60</v>
      </c>
      <c r="I26" s="173"/>
      <c r="J26" s="170">
        <v>4275</v>
      </c>
      <c r="K26" s="172">
        <v>66.81474690081555</v>
      </c>
      <c r="L26" s="173"/>
      <c r="M26" s="174">
        <v>126.96030123414161</v>
      </c>
      <c r="N26" s="175"/>
      <c r="O26" s="176"/>
      <c r="P26" s="177"/>
      <c r="Q26" s="177"/>
    </row>
    <row r="27" spans="1:17" s="166" customFormat="1" ht="18.75">
      <c r="A27" s="169" t="s">
        <v>61</v>
      </c>
      <c r="B27"/>
      <c r="C27" s="170">
        <v>2130</v>
      </c>
      <c r="D27" s="171">
        <v>63.130003349150414</v>
      </c>
      <c r="E27"/>
      <c r="F27" s="172">
        <v>151.80427657198484</v>
      </c>
      <c r="G27" s="173"/>
      <c r="H27" s="173" t="s">
        <v>62</v>
      </c>
      <c r="I27" s="173"/>
      <c r="J27" s="170">
        <v>1466</v>
      </c>
      <c r="K27" s="172">
        <v>66.95140652300337</v>
      </c>
      <c r="L27" s="173"/>
      <c r="M27" s="174">
        <v>127.21997963755256</v>
      </c>
      <c r="N27" s="175"/>
      <c r="O27" s="176"/>
      <c r="P27" s="177"/>
      <c r="Q27" s="177"/>
    </row>
    <row r="28" spans="1:17" s="166" customFormat="1" ht="18.75">
      <c r="A28" s="169" t="s">
        <v>56</v>
      </c>
      <c r="B28"/>
      <c r="C28" s="170">
        <v>115</v>
      </c>
      <c r="D28" s="171">
        <v>64.28545874103358</v>
      </c>
      <c r="E28"/>
      <c r="F28" s="172">
        <v>154.5827188430224</v>
      </c>
      <c r="G28" s="173"/>
      <c r="H28" s="173" t="s">
        <v>59</v>
      </c>
      <c r="I28" s="173"/>
      <c r="J28" s="170">
        <v>3100</v>
      </c>
      <c r="K28" s="172">
        <v>68.45797030642163</v>
      </c>
      <c r="L28" s="173"/>
      <c r="M28" s="174">
        <v>130.0827277679192</v>
      </c>
      <c r="N28" s="175"/>
      <c r="O28" s="176"/>
      <c r="P28" s="193"/>
      <c r="Q28" s="177"/>
    </row>
    <row r="29" spans="1:17" s="166" customFormat="1" ht="18.75">
      <c r="A29" s="192" t="s">
        <v>60</v>
      </c>
      <c r="B29"/>
      <c r="C29" s="170">
        <v>4273</v>
      </c>
      <c r="D29" s="171">
        <v>66.38498800052113</v>
      </c>
      <c r="E29"/>
      <c r="F29" s="172">
        <v>159.63130910866056</v>
      </c>
      <c r="G29" s="173"/>
      <c r="H29" s="173" t="s">
        <v>63</v>
      </c>
      <c r="I29" s="173"/>
      <c r="J29" s="170">
        <v>35</v>
      </c>
      <c r="K29" s="172">
        <v>72.34409331147852</v>
      </c>
      <c r="L29" s="173"/>
      <c r="M29" s="174">
        <v>137.4670758383738</v>
      </c>
      <c r="N29" s="175"/>
      <c r="O29" s="176"/>
      <c r="P29" s="177"/>
      <c r="Q29" s="177"/>
    </row>
    <row r="30" spans="1:17" s="166" customFormat="1" ht="18.75">
      <c r="A30" s="192" t="s">
        <v>64</v>
      </c>
      <c r="B30"/>
      <c r="C30" s="170">
        <v>4050</v>
      </c>
      <c r="D30" s="171">
        <v>67.44933655500232</v>
      </c>
      <c r="E30"/>
      <c r="F30" s="172">
        <v>162.19067317901948</v>
      </c>
      <c r="G30" s="173"/>
      <c r="H30" s="173" t="s">
        <v>61</v>
      </c>
      <c r="I30" s="173"/>
      <c r="J30" s="170">
        <v>2419</v>
      </c>
      <c r="K30" s="172">
        <v>72.83359351496186</v>
      </c>
      <c r="L30" s="173"/>
      <c r="M30" s="174">
        <v>138.3972162066472</v>
      </c>
      <c r="N30" s="175"/>
      <c r="O30" s="176"/>
      <c r="P30" s="177"/>
      <c r="Q30" s="177"/>
    </row>
    <row r="31" spans="1:17" s="166" customFormat="1" ht="18.75">
      <c r="A31" s="192" t="s">
        <v>62</v>
      </c>
      <c r="B31"/>
      <c r="C31" s="170">
        <v>1504</v>
      </c>
      <c r="D31" s="171">
        <v>67.88412757160782</v>
      </c>
      <c r="E31"/>
      <c r="F31" s="172">
        <v>163.23618454024586</v>
      </c>
      <c r="G31" s="173"/>
      <c r="H31" s="173" t="s">
        <v>58</v>
      </c>
      <c r="I31" s="173"/>
      <c r="J31" s="170">
        <v>406</v>
      </c>
      <c r="K31" s="172">
        <v>74.14453911772748</v>
      </c>
      <c r="L31" s="173"/>
      <c r="M31" s="174">
        <v>140.88825383454943</v>
      </c>
      <c r="N31" s="175"/>
      <c r="O31" s="176"/>
      <c r="P31" s="177"/>
      <c r="Q31" s="177"/>
    </row>
    <row r="32" spans="1:17" s="166" customFormat="1" ht="18.75">
      <c r="A32" s="24" t="s">
        <v>65</v>
      </c>
      <c r="B32"/>
      <c r="C32" s="170">
        <v>385</v>
      </c>
      <c r="D32" s="171">
        <v>71.13487282747631</v>
      </c>
      <c r="E32"/>
      <c r="F32" s="172">
        <v>171.0530229008852</v>
      </c>
      <c r="G32" s="173"/>
      <c r="H32" s="173" t="s">
        <v>64</v>
      </c>
      <c r="I32" s="173"/>
      <c r="J32" s="170">
        <v>4731</v>
      </c>
      <c r="K32" s="172">
        <v>79.35351125449498</v>
      </c>
      <c r="L32" s="173"/>
      <c r="M32" s="174">
        <v>150.7862584260505</v>
      </c>
      <c r="N32" s="175"/>
      <c r="O32" s="176"/>
      <c r="P32" s="177"/>
      <c r="Q32" s="177"/>
    </row>
    <row r="33" spans="1:17" s="166" customFormat="1" ht="18.75">
      <c r="A33" s="192" t="s">
        <v>66</v>
      </c>
      <c r="B33"/>
      <c r="C33" s="170">
        <v>100</v>
      </c>
      <c r="D33" s="171">
        <v>74.6037607755807</v>
      </c>
      <c r="E33"/>
      <c r="F33" s="172">
        <v>179.39441364276212</v>
      </c>
      <c r="G33" s="173"/>
      <c r="H33" s="173" t="s">
        <v>67</v>
      </c>
      <c r="I33" s="173"/>
      <c r="J33" s="170">
        <v>679</v>
      </c>
      <c r="K33" s="172">
        <v>81.62439028143224</v>
      </c>
      <c r="L33" s="173"/>
      <c r="M33" s="174">
        <v>155.1013460182289</v>
      </c>
      <c r="N33" s="175"/>
      <c r="O33" s="176"/>
      <c r="P33" s="177"/>
      <c r="Q33" s="177"/>
    </row>
    <row r="34" spans="1:17" s="166" customFormat="1" ht="18.75">
      <c r="A34" s="169" t="s">
        <v>67</v>
      </c>
      <c r="B34"/>
      <c r="C34" s="170">
        <v>633</v>
      </c>
      <c r="D34" s="171">
        <v>75.76065855520953</v>
      </c>
      <c r="E34"/>
      <c r="F34" s="172">
        <v>182.17632432211036</v>
      </c>
      <c r="G34" s="173"/>
      <c r="H34" s="173" t="s">
        <v>68</v>
      </c>
      <c r="I34" s="173"/>
      <c r="J34" s="170">
        <v>884.64</v>
      </c>
      <c r="K34" s="172">
        <v>83.31846019453594</v>
      </c>
      <c r="L34" s="173"/>
      <c r="M34" s="174">
        <v>158.32039026303642</v>
      </c>
      <c r="N34" s="175"/>
      <c r="O34" s="176"/>
      <c r="P34" s="177"/>
      <c r="Q34" s="177"/>
    </row>
    <row r="35" spans="1:17" s="166" customFormat="1" ht="18.75">
      <c r="A35" s="169" t="s">
        <v>68</v>
      </c>
      <c r="B35"/>
      <c r="C35" s="170">
        <v>839</v>
      </c>
      <c r="D35" s="171">
        <v>78.94798748500318</v>
      </c>
      <c r="E35"/>
      <c r="F35" s="172">
        <v>189.84066990606786</v>
      </c>
      <c r="G35" s="173"/>
      <c r="H35" s="173" t="s">
        <v>69</v>
      </c>
      <c r="I35" s="173"/>
      <c r="J35" s="170">
        <v>366</v>
      </c>
      <c r="K35" s="172">
        <v>85.51401869158879</v>
      </c>
      <c r="L35" s="173"/>
      <c r="M35" s="174">
        <v>162.49235500274878</v>
      </c>
      <c r="N35" s="175"/>
      <c r="O35" s="176"/>
      <c r="P35" s="177"/>
      <c r="Q35" s="177"/>
    </row>
    <row r="36" spans="1:18" s="166" customFormat="1" ht="18.75">
      <c r="A36" s="169" t="s">
        <v>70</v>
      </c>
      <c r="B36"/>
      <c r="C36" s="170">
        <v>822</v>
      </c>
      <c r="D36" s="171">
        <v>81.94617173305686</v>
      </c>
      <c r="E36"/>
      <c r="F36" s="172">
        <v>197.05019258402658</v>
      </c>
      <c r="G36" s="173"/>
      <c r="H36" s="173" t="s">
        <v>71</v>
      </c>
      <c r="I36" s="173"/>
      <c r="J36" s="170">
        <v>944</v>
      </c>
      <c r="K36" s="172">
        <v>88.49834618715562</v>
      </c>
      <c r="L36" s="173"/>
      <c r="M36" s="174">
        <v>168.16312583393892</v>
      </c>
      <c r="N36" s="194"/>
      <c r="O36" s="176"/>
      <c r="P36" s="177"/>
      <c r="Q36" s="177"/>
      <c r="R36" s="195"/>
    </row>
    <row r="37" spans="1:18" s="166" customFormat="1" ht="18.75">
      <c r="A37" s="169" t="s">
        <v>72</v>
      </c>
      <c r="B37"/>
      <c r="C37" s="170">
        <v>171</v>
      </c>
      <c r="D37" s="171">
        <v>84.13855405680681</v>
      </c>
      <c r="E37"/>
      <c r="F37" s="172">
        <v>202.32206007919194</v>
      </c>
      <c r="G37" s="173"/>
      <c r="H37" s="173" t="s">
        <v>66</v>
      </c>
      <c r="I37" s="173"/>
      <c r="J37" s="170">
        <v>132</v>
      </c>
      <c r="K37" s="172">
        <v>98.43877592873629</v>
      </c>
      <c r="L37" s="173"/>
      <c r="M37" s="174">
        <v>187.05176962782116</v>
      </c>
      <c r="N37" s="175"/>
      <c r="O37" s="176"/>
      <c r="P37" s="177"/>
      <c r="Q37" s="177"/>
      <c r="R37" s="195"/>
    </row>
    <row r="38" spans="1:18" s="166" customFormat="1" ht="18.75">
      <c r="A38" s="169" t="s">
        <v>73</v>
      </c>
      <c r="B38"/>
      <c r="C38" s="170">
        <v>901</v>
      </c>
      <c r="D38" s="171">
        <v>86.07560399566584</v>
      </c>
      <c r="E38"/>
      <c r="F38" s="172">
        <v>206.97994775624466</v>
      </c>
      <c r="G38" s="173"/>
      <c r="H38" s="173" t="s">
        <v>70</v>
      </c>
      <c r="I38" s="173"/>
      <c r="J38" s="170">
        <v>996</v>
      </c>
      <c r="K38" s="172">
        <v>99.14984976707251</v>
      </c>
      <c r="L38" s="173"/>
      <c r="M38" s="174">
        <v>188.4029406327626</v>
      </c>
      <c r="N38" s="196"/>
      <c r="O38" s="176"/>
      <c r="P38" s="177"/>
      <c r="Q38" s="177"/>
      <c r="R38" s="195"/>
    </row>
    <row r="39" spans="1:17" s="166" customFormat="1" ht="18.75">
      <c r="A39" s="24" t="s">
        <v>69</v>
      </c>
      <c r="B39"/>
      <c r="C39" s="170">
        <v>384</v>
      </c>
      <c r="D39" s="171">
        <v>87.8966335589347</v>
      </c>
      <c r="E39"/>
      <c r="F39" s="172">
        <v>211.35884940051244</v>
      </c>
      <c r="G39" s="173"/>
      <c r="H39" s="173" t="s">
        <v>73</v>
      </c>
      <c r="I39" s="173"/>
      <c r="J39" s="170">
        <v>1076</v>
      </c>
      <c r="K39" s="172">
        <v>103.64960269257779</v>
      </c>
      <c r="L39" s="173"/>
      <c r="M39" s="174">
        <v>196.9532983516869</v>
      </c>
      <c r="N39" s="196"/>
      <c r="O39" s="197"/>
      <c r="P39" s="177"/>
      <c r="Q39" s="177"/>
    </row>
    <row r="40" spans="1:17" s="166" customFormat="1" ht="18.75">
      <c r="A40" s="169" t="s">
        <v>71</v>
      </c>
      <c r="B40"/>
      <c r="C40" s="170">
        <v>955</v>
      </c>
      <c r="D40" s="171">
        <v>88.83720930232559</v>
      </c>
      <c r="E40"/>
      <c r="F40" s="172">
        <v>213.6205857019811</v>
      </c>
      <c r="G40" s="173"/>
      <c r="H40" s="173" t="s">
        <v>74</v>
      </c>
      <c r="I40" s="173"/>
      <c r="J40" s="170">
        <v>82</v>
      </c>
      <c r="K40" s="172">
        <v>103.89360281475643</v>
      </c>
      <c r="L40" s="173"/>
      <c r="M40" s="174">
        <v>197.41694343678995</v>
      </c>
      <c r="N40" s="196"/>
      <c r="O40" s="197"/>
      <c r="P40" s="177"/>
      <c r="Q40" s="177"/>
    </row>
    <row r="41" spans="1:21" s="166" customFormat="1" ht="18">
      <c r="A41" s="169" t="s">
        <v>74</v>
      </c>
      <c r="B41"/>
      <c r="C41" s="170">
        <v>71</v>
      </c>
      <c r="D41" s="171">
        <v>89.09803921568627</v>
      </c>
      <c r="E41"/>
      <c r="F41" s="172">
        <v>214.24778503994193</v>
      </c>
      <c r="G41" s="173"/>
      <c r="H41" s="173" t="s">
        <v>72</v>
      </c>
      <c r="I41" s="173"/>
      <c r="J41" s="170">
        <v>214</v>
      </c>
      <c r="K41" s="172">
        <v>106.45341494098551</v>
      </c>
      <c r="L41" s="173"/>
      <c r="M41" s="174">
        <v>202.2810570303249</v>
      </c>
      <c r="N41" s="196"/>
      <c r="O41" s="197"/>
      <c r="P41" s="198"/>
      <c r="Q41" s="195"/>
      <c r="R41" s="195"/>
      <c r="S41" s="195"/>
      <c r="T41" s="195"/>
      <c r="U41" s="195"/>
    </row>
    <row r="42" spans="1:21" s="166" customFormat="1" ht="18">
      <c r="A42" s="169" t="s">
        <v>63</v>
      </c>
      <c r="B42"/>
      <c r="C42" s="170">
        <v>47</v>
      </c>
      <c r="D42" s="171">
        <v>95.23809523809524</v>
      </c>
      <c r="E42"/>
      <c r="F42" s="172">
        <v>229.01234567901238</v>
      </c>
      <c r="G42" s="173"/>
      <c r="H42" s="173" t="s">
        <v>65</v>
      </c>
      <c r="I42" s="173"/>
      <c r="J42" s="170">
        <v>606</v>
      </c>
      <c r="K42" s="172">
        <v>112.20148572541594</v>
      </c>
      <c r="L42" s="173"/>
      <c r="M42" s="174">
        <v>213.20344815140157</v>
      </c>
      <c r="N42" s="196"/>
      <c r="O42" s="197"/>
      <c r="P42" s="198"/>
      <c r="Q42" s="195"/>
      <c r="R42" s="195"/>
      <c r="S42" s="195"/>
      <c r="T42" s="195"/>
      <c r="U42" s="195"/>
    </row>
    <row r="43" spans="1:21" s="166" customFormat="1" ht="18">
      <c r="A43" s="169" t="s">
        <v>75</v>
      </c>
      <c r="B43"/>
      <c r="C43" s="170">
        <v>370</v>
      </c>
      <c r="D43" s="171">
        <v>110.45198144884343</v>
      </c>
      <c r="E43"/>
      <c r="F43" s="172">
        <v>265.5961072431911</v>
      </c>
      <c r="G43" s="173"/>
      <c r="H43" s="173" t="s">
        <v>76</v>
      </c>
      <c r="I43" s="173"/>
      <c r="J43" s="170">
        <v>5820</v>
      </c>
      <c r="K43" s="172">
        <v>120.29915547512462</v>
      </c>
      <c r="L43" s="173"/>
      <c r="M43" s="174">
        <v>228.5905092180815</v>
      </c>
      <c r="N43" s="196"/>
      <c r="O43" s="197"/>
      <c r="P43" s="198"/>
      <c r="Q43" s="195"/>
      <c r="R43" s="195"/>
      <c r="S43" s="195"/>
      <c r="T43" s="195"/>
      <c r="U43" s="195"/>
    </row>
    <row r="44" spans="1:21" s="166" customFormat="1" ht="18">
      <c r="A44" s="24" t="s">
        <v>77</v>
      </c>
      <c r="B44"/>
      <c r="C44" s="170">
        <v>33963</v>
      </c>
      <c r="D44" s="171">
        <v>111.16121106275665</v>
      </c>
      <c r="E44"/>
      <c r="F44" s="172">
        <v>267.30154178701764</v>
      </c>
      <c r="G44" s="173"/>
      <c r="H44" s="173" t="s">
        <v>77</v>
      </c>
      <c r="I44" s="173"/>
      <c r="J44" s="170">
        <v>37261</v>
      </c>
      <c r="K44" s="172">
        <v>122.63982276091893</v>
      </c>
      <c r="L44" s="173"/>
      <c r="M44" s="174">
        <v>233.03820733081233</v>
      </c>
      <c r="N44" s="196"/>
      <c r="O44" s="197"/>
      <c r="P44" s="198"/>
      <c r="Q44" s="195"/>
      <c r="R44" s="195"/>
      <c r="S44" s="195"/>
      <c r="T44" s="195"/>
      <c r="U44" s="195"/>
    </row>
    <row r="45" spans="1:21" s="166" customFormat="1" ht="18">
      <c r="A45" s="192" t="s">
        <v>78</v>
      </c>
      <c r="B45"/>
      <c r="C45" s="170">
        <v>254</v>
      </c>
      <c r="D45" s="171">
        <v>112.32506697492676</v>
      </c>
      <c r="E45"/>
      <c r="F45" s="172">
        <v>270.1001841980415</v>
      </c>
      <c r="G45" s="173"/>
      <c r="H45" s="173" t="s">
        <v>79</v>
      </c>
      <c r="I45" s="173"/>
      <c r="J45" s="170">
        <v>1553</v>
      </c>
      <c r="K45" s="172">
        <v>138.49025997912392</v>
      </c>
      <c r="L45" s="173"/>
      <c r="M45" s="174">
        <v>263.156951728714</v>
      </c>
      <c r="N45" s="196"/>
      <c r="O45" s="197"/>
      <c r="P45" s="198"/>
      <c r="Q45" s="195"/>
      <c r="R45" s="195"/>
      <c r="S45" s="195"/>
      <c r="T45" s="195"/>
      <c r="U45" s="195"/>
    </row>
    <row r="46" spans="1:21" s="166" customFormat="1" ht="21">
      <c r="A46" s="169" t="s">
        <v>80</v>
      </c>
      <c r="B46"/>
      <c r="C46" s="170">
        <v>901</v>
      </c>
      <c r="D46" s="171">
        <v>118.45053033891445</v>
      </c>
      <c r="E46"/>
      <c r="F46" s="172">
        <v>284.82965489829706</v>
      </c>
      <c r="G46" s="173"/>
      <c r="H46" s="173" t="s">
        <v>80</v>
      </c>
      <c r="I46" s="173"/>
      <c r="J46" s="170">
        <v>1061</v>
      </c>
      <c r="K46" s="172">
        <v>138.8700194941571</v>
      </c>
      <c r="L46" s="173"/>
      <c r="M46" s="174">
        <v>263.87856461601143</v>
      </c>
      <c r="N46" s="149"/>
      <c r="O46" s="199"/>
      <c r="P46" s="198"/>
      <c r="Q46" s="195"/>
      <c r="R46" s="195"/>
      <c r="S46" s="195"/>
      <c r="T46" s="195"/>
      <c r="U46" s="195"/>
    </row>
    <row r="47" spans="1:21" s="166" customFormat="1" ht="18">
      <c r="A47" s="169" t="s">
        <v>81</v>
      </c>
      <c r="B47"/>
      <c r="C47" s="170">
        <v>4572</v>
      </c>
      <c r="D47" s="171">
        <v>119.88711102375098</v>
      </c>
      <c r="E47"/>
      <c r="F47" s="172">
        <v>288.2840993784086</v>
      </c>
      <c r="G47" s="173"/>
      <c r="H47" s="173" t="s">
        <v>78</v>
      </c>
      <c r="I47" s="173"/>
      <c r="J47" s="170">
        <v>316</v>
      </c>
      <c r="K47" s="172">
        <v>139.1522457675259</v>
      </c>
      <c r="L47" s="173"/>
      <c r="M47" s="174">
        <v>264.41484641524175</v>
      </c>
      <c r="N47" s="141"/>
      <c r="O47" s="142"/>
      <c r="P47" s="198"/>
      <c r="Q47" s="195"/>
      <c r="R47" s="195"/>
      <c r="S47" s="195"/>
      <c r="T47" s="195"/>
      <c r="U47" s="195"/>
    </row>
    <row r="48" spans="1:21" s="166" customFormat="1" ht="18">
      <c r="A48" s="169" t="s">
        <v>76</v>
      </c>
      <c r="B48"/>
      <c r="C48" s="170">
        <v>5838</v>
      </c>
      <c r="D48" s="171">
        <v>120.34887072024532</v>
      </c>
      <c r="E48"/>
      <c r="F48" s="172">
        <v>289.39446042636774</v>
      </c>
      <c r="G48" s="173"/>
      <c r="H48" s="173" t="s">
        <v>82</v>
      </c>
      <c r="I48" s="173"/>
      <c r="J48" s="170">
        <v>3061</v>
      </c>
      <c r="K48" s="172">
        <v>142.18277830722786</v>
      </c>
      <c r="L48" s="173"/>
      <c r="M48" s="174">
        <v>270.17341532386297</v>
      </c>
      <c r="N48" s="141"/>
      <c r="O48" s="142"/>
      <c r="P48" s="198"/>
      <c r="Q48" s="195"/>
      <c r="R48" s="195"/>
      <c r="S48" s="195"/>
      <c r="T48" s="195"/>
      <c r="U48" s="195"/>
    </row>
    <row r="49" spans="1:21" s="166" customFormat="1" ht="18">
      <c r="A49" s="169" t="s">
        <v>83</v>
      </c>
      <c r="B49"/>
      <c r="C49" s="170">
        <v>538</v>
      </c>
      <c r="D49" s="171">
        <v>121.30624731683207</v>
      </c>
      <c r="E49"/>
      <c r="F49" s="172">
        <v>291.6965965572342</v>
      </c>
      <c r="G49" s="173"/>
      <c r="H49" s="173" t="s">
        <v>81</v>
      </c>
      <c r="I49" s="173"/>
      <c r="J49" s="170">
        <v>5437</v>
      </c>
      <c r="K49" s="172">
        <v>142.64485280465308</v>
      </c>
      <c r="L49" s="173"/>
      <c r="M49" s="174">
        <v>271.0514418091359</v>
      </c>
      <c r="N49" s="141"/>
      <c r="O49" s="142"/>
      <c r="P49" s="198"/>
      <c r="Q49" s="195"/>
      <c r="R49" s="195"/>
      <c r="S49" s="195"/>
      <c r="T49" s="195"/>
      <c r="U49" s="195"/>
    </row>
    <row r="50" spans="1:16" s="166" customFormat="1" ht="16.5" customHeight="1">
      <c r="A50" s="169" t="s">
        <v>79</v>
      </c>
      <c r="B50"/>
      <c r="C50" s="170">
        <v>1453</v>
      </c>
      <c r="D50" s="171">
        <v>129.03624577523965</v>
      </c>
      <c r="E50"/>
      <c r="F50" s="172">
        <v>310.2843798873124</v>
      </c>
      <c r="G50" s="173"/>
      <c r="H50" s="173" t="s">
        <v>75</v>
      </c>
      <c r="I50" s="173"/>
      <c r="J50" s="170">
        <v>499</v>
      </c>
      <c r="K50" s="172">
        <v>148.23145614086684</v>
      </c>
      <c r="L50" s="173"/>
      <c r="M50" s="174">
        <v>281.6670150970847</v>
      </c>
      <c r="N50" s="200"/>
      <c r="O50" s="200"/>
      <c r="P50" s="168"/>
    </row>
    <row r="51" spans="1:13" ht="18" customHeight="1">
      <c r="A51" s="201" t="s">
        <v>82</v>
      </c>
      <c r="B51" s="202"/>
      <c r="C51" s="203">
        <v>2796</v>
      </c>
      <c r="D51" s="204">
        <v>130.0548835329679</v>
      </c>
      <c r="E51" s="202"/>
      <c r="F51" s="205">
        <v>312.73382642140524</v>
      </c>
      <c r="G51" s="206"/>
      <c r="H51" s="206" t="s">
        <v>83</v>
      </c>
      <c r="I51" s="206"/>
      <c r="J51" s="203">
        <v>664</v>
      </c>
      <c r="K51" s="205">
        <v>149.67087059983982</v>
      </c>
      <c r="L51" s="206"/>
      <c r="M51" s="207">
        <v>284.40216716737945</v>
      </c>
    </row>
    <row r="52" spans="1:13" ht="81.75" customHeight="1">
      <c r="A52" s="278" t="s">
        <v>84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</row>
    <row r="53" spans="1:13" ht="15.75" customHeight="1">
      <c r="A53" s="278" t="s">
        <v>85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</row>
  </sheetData>
  <mergeCells count="4">
    <mergeCell ref="D6:F6"/>
    <mergeCell ref="K6:M6"/>
    <mergeCell ref="A52:M52"/>
    <mergeCell ref="A53:M53"/>
  </mergeCells>
  <printOptions/>
  <pageMargins left="0.5511811023622047" right="0.5511811023622047" top="0.5905511811023623" bottom="0.3937007874015748" header="0.31496062992125984" footer="0.31496062992125984"/>
  <pageSetup fitToHeight="1" fitToWidth="1" horizontalDpi="300" verticalDpi="300" orientation="portrait" paperSize="9" scale="63" r:id="rId1"/>
  <headerFooter alignWithMargins="0">
    <oddFooter xml:space="preserve">&amp;C&amp;"Times New Roman,Regular"&amp;13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9"/>
  <sheetViews>
    <sheetView zoomScale="75" zoomScaleNormal="75" workbookViewId="0" topLeftCell="A1">
      <selection activeCell="A1" sqref="A1"/>
    </sheetView>
  </sheetViews>
  <sheetFormatPr defaultColWidth="16.28125" defaultRowHeight="12.75"/>
  <cols>
    <col min="1" max="1" width="21.8515625" style="142" customWidth="1"/>
    <col min="2" max="2" width="5.00390625" style="141" customWidth="1"/>
    <col min="3" max="3" width="12.7109375" style="142" customWidth="1"/>
    <col min="4" max="4" width="7.57421875" style="142" customWidth="1"/>
    <col min="5" max="5" width="3.00390625" style="142" customWidth="1"/>
    <col min="6" max="6" width="7.28125" style="142" customWidth="1"/>
    <col min="7" max="7" width="3.28125" style="142" customWidth="1"/>
    <col min="8" max="8" width="14.8515625" style="142" customWidth="1"/>
    <col min="9" max="9" width="7.8515625" style="141" customWidth="1"/>
    <col min="10" max="10" width="12.57421875" style="142" customWidth="1"/>
    <col min="11" max="11" width="6.421875" style="142" customWidth="1"/>
    <col min="12" max="12" width="3.00390625" style="142" customWidth="1"/>
    <col min="13" max="13" width="6.421875" style="142" customWidth="1"/>
    <col min="14" max="16384" width="16.28125" style="142" customWidth="1"/>
  </cols>
  <sheetData>
    <row r="1" spans="1:13" s="138" customFormat="1" ht="22.5" customHeight="1">
      <c r="A1" s="133" t="s">
        <v>111</v>
      </c>
      <c r="B1" s="134"/>
      <c r="C1" s="135"/>
      <c r="D1" s="135"/>
      <c r="E1" s="135"/>
      <c r="F1" s="135"/>
      <c r="G1" s="135"/>
      <c r="H1" s="136"/>
      <c r="I1" s="134"/>
      <c r="J1" s="135"/>
      <c r="K1" s="135"/>
      <c r="L1" s="135"/>
      <c r="M1" s="135"/>
    </row>
    <row r="2" spans="1:10" ht="4.5" customHeight="1">
      <c r="A2" s="140"/>
      <c r="H2" s="143"/>
      <c r="J2" s="144"/>
    </row>
    <row r="3" spans="1:18" ht="24.75" customHeight="1" thickBot="1">
      <c r="A3" s="208" t="s">
        <v>86</v>
      </c>
      <c r="B3" s="209"/>
      <c r="C3" s="210"/>
      <c r="D3" s="211"/>
      <c r="E3" s="212"/>
      <c r="F3" s="211"/>
      <c r="H3" s="208" t="s">
        <v>87</v>
      </c>
      <c r="I3" s="209"/>
      <c r="J3" s="213"/>
      <c r="K3" s="211"/>
      <c r="L3" s="212"/>
      <c r="M3" s="211"/>
      <c r="N3" s="214"/>
      <c r="O3" s="165"/>
      <c r="P3" s="215"/>
      <c r="Q3" s="165"/>
      <c r="R3" s="216"/>
    </row>
    <row r="4" spans="2:18" ht="17.25" customHeight="1">
      <c r="B4" s="157"/>
      <c r="C4" s="153"/>
      <c r="D4" s="276" t="s">
        <v>88</v>
      </c>
      <c r="E4" s="277"/>
      <c r="F4" s="277"/>
      <c r="G4" s="155"/>
      <c r="H4" s="217"/>
      <c r="I4" s="157"/>
      <c r="J4" s="154"/>
      <c r="K4" s="276" t="s">
        <v>88</v>
      </c>
      <c r="L4" s="276"/>
      <c r="M4" s="276"/>
      <c r="N4" s="214"/>
      <c r="O4" s="165"/>
      <c r="P4" s="215"/>
      <c r="Q4" s="165"/>
      <c r="R4" s="216"/>
    </row>
    <row r="5" spans="2:18" ht="18.75" customHeight="1">
      <c r="B5" s="218"/>
      <c r="C5" s="165"/>
      <c r="D5" s="217" t="s">
        <v>89</v>
      </c>
      <c r="E5" s="219"/>
      <c r="F5" s="217"/>
      <c r="G5" s="217"/>
      <c r="H5" s="217"/>
      <c r="I5" s="218"/>
      <c r="J5" s="217"/>
      <c r="K5" s="279" t="s">
        <v>90</v>
      </c>
      <c r="L5" s="279"/>
      <c r="M5" s="279"/>
      <c r="N5" s="214"/>
      <c r="O5" s="165"/>
      <c r="P5" s="215"/>
      <c r="Q5" s="165"/>
      <c r="R5" s="216"/>
    </row>
    <row r="6" spans="1:18" ht="33.75" customHeight="1" thickBot="1">
      <c r="A6" s="220"/>
      <c r="B6" s="163"/>
      <c r="C6" s="160" t="s">
        <v>112</v>
      </c>
      <c r="D6" s="162" t="s">
        <v>40</v>
      </c>
      <c r="E6" s="221"/>
      <c r="F6" s="211" t="s">
        <v>41</v>
      </c>
      <c r="H6" s="220"/>
      <c r="I6" s="163"/>
      <c r="J6" s="160" t="s">
        <v>112</v>
      </c>
      <c r="K6" s="162" t="s">
        <v>40</v>
      </c>
      <c r="L6" s="221"/>
      <c r="M6" s="211" t="s">
        <v>41</v>
      </c>
      <c r="N6" s="214"/>
      <c r="O6" s="165"/>
      <c r="P6" s="215"/>
      <c r="Q6" s="165"/>
      <c r="R6" s="216"/>
    </row>
    <row r="7" spans="2:12" s="166" customFormat="1" ht="12.75" customHeight="1">
      <c r="B7" s="167"/>
      <c r="D7" s="222"/>
      <c r="E7" s="223"/>
      <c r="I7" s="167"/>
      <c r="L7" s="224"/>
    </row>
    <row r="8" spans="1:13" s="138" customFormat="1" ht="18.75">
      <c r="A8" s="225" t="s">
        <v>45</v>
      </c>
      <c r="B8" s="141"/>
      <c r="C8" s="170">
        <v>0</v>
      </c>
      <c r="D8" s="226">
        <v>0</v>
      </c>
      <c r="E8" s="173"/>
      <c r="F8" s="173">
        <v>0</v>
      </c>
      <c r="G8" s="173"/>
      <c r="H8" s="173" t="s">
        <v>53</v>
      </c>
      <c r="I8" s="173"/>
      <c r="J8" s="170">
        <v>1269</v>
      </c>
      <c r="K8" s="227">
        <v>9.969485361495897</v>
      </c>
      <c r="L8" s="173"/>
      <c r="M8" s="228">
        <v>33.030310955699704</v>
      </c>
    </row>
    <row r="9" spans="1:13" s="138" customFormat="1" ht="18.75">
      <c r="A9" s="173" t="s">
        <v>48</v>
      </c>
      <c r="B9" s="173"/>
      <c r="C9" s="170">
        <v>56</v>
      </c>
      <c r="D9" s="229">
        <v>3.413510393742938</v>
      </c>
      <c r="E9" s="173"/>
      <c r="F9" s="173">
        <v>28.922505688623563</v>
      </c>
      <c r="G9" s="173"/>
      <c r="H9" s="227" t="s">
        <v>48</v>
      </c>
      <c r="I9" s="194"/>
      <c r="J9" s="170">
        <v>299</v>
      </c>
      <c r="K9" s="227">
        <v>18.225707280877472</v>
      </c>
      <c r="L9" s="230"/>
      <c r="M9" s="228">
        <v>60.3843385135995</v>
      </c>
    </row>
    <row r="10" spans="1:13" s="138" customFormat="1" ht="18">
      <c r="A10" s="173" t="s">
        <v>47</v>
      </c>
      <c r="B10" s="173"/>
      <c r="C10" s="170">
        <v>45</v>
      </c>
      <c r="D10" s="229">
        <v>4.900398315264839</v>
      </c>
      <c r="E10" s="173"/>
      <c r="F10" s="173">
        <v>41.520833922043145</v>
      </c>
      <c r="G10" s="173"/>
      <c r="H10" s="173" t="s">
        <v>42</v>
      </c>
      <c r="I10" s="173"/>
      <c r="J10" s="170">
        <v>1010</v>
      </c>
      <c r="K10" s="227">
        <v>19.625122846468233</v>
      </c>
      <c r="L10" s="173"/>
      <c r="M10" s="228">
        <v>65.02079963587889</v>
      </c>
    </row>
    <row r="11" spans="1:13" s="138" customFormat="1" ht="18">
      <c r="A11" s="173" t="s">
        <v>50</v>
      </c>
      <c r="B11" s="173"/>
      <c r="C11" s="170">
        <v>18</v>
      </c>
      <c r="D11" s="229">
        <v>6.019911861801552</v>
      </c>
      <c r="E11" s="173"/>
      <c r="F11" s="173">
        <v>51.00641714380545</v>
      </c>
      <c r="G11" s="173"/>
      <c r="H11" s="173" t="s">
        <v>51</v>
      </c>
      <c r="I11" s="173"/>
      <c r="J11" s="170">
        <v>156</v>
      </c>
      <c r="K11" s="227">
        <v>20.54390245122996</v>
      </c>
      <c r="L11" s="173"/>
      <c r="M11" s="228">
        <v>68.06484603793722</v>
      </c>
    </row>
    <row r="12" spans="1:13" s="138" customFormat="1" ht="18">
      <c r="A12" s="173" t="s">
        <v>52</v>
      </c>
      <c r="B12" s="173"/>
      <c r="C12" s="170">
        <v>33</v>
      </c>
      <c r="D12" s="229">
        <v>6.96618298136166</v>
      </c>
      <c r="E12" s="173"/>
      <c r="F12" s="173">
        <v>59.02412580191433</v>
      </c>
      <c r="G12" s="173"/>
      <c r="H12" s="173" t="s">
        <v>44</v>
      </c>
      <c r="I12" s="173"/>
      <c r="J12" s="170">
        <v>1257</v>
      </c>
      <c r="K12" s="227">
        <v>21.082389323368176</v>
      </c>
      <c r="L12" s="173"/>
      <c r="M12" s="228">
        <v>69.84892898578745</v>
      </c>
    </row>
    <row r="13" spans="1:13" s="138" customFormat="1" ht="18">
      <c r="A13" s="173" t="s">
        <v>69</v>
      </c>
      <c r="B13" s="173"/>
      <c r="C13" s="170">
        <v>31</v>
      </c>
      <c r="D13" s="229">
        <v>7.242990654205607</v>
      </c>
      <c r="E13" s="173"/>
      <c r="F13" s="173">
        <v>61.36950360042898</v>
      </c>
      <c r="G13" s="173"/>
      <c r="H13" s="173" t="s">
        <v>46</v>
      </c>
      <c r="I13" s="173"/>
      <c r="J13" s="170">
        <v>1319</v>
      </c>
      <c r="K13" s="227">
        <v>21.482705379793874</v>
      </c>
      <c r="L13" s="173"/>
      <c r="M13" s="228">
        <v>71.17523253555426</v>
      </c>
    </row>
    <row r="14" spans="1:13" s="138" customFormat="1" ht="18">
      <c r="A14" s="173" t="s">
        <v>43</v>
      </c>
      <c r="B14" s="173"/>
      <c r="C14" s="170">
        <v>3</v>
      </c>
      <c r="D14" s="229">
        <v>7.311901338077945</v>
      </c>
      <c r="E14" s="173"/>
      <c r="F14" s="173">
        <v>61.953380435829274</v>
      </c>
      <c r="G14" s="173"/>
      <c r="H14" s="173" t="s">
        <v>43</v>
      </c>
      <c r="I14" s="173"/>
      <c r="J14" s="170">
        <v>9</v>
      </c>
      <c r="K14" s="227">
        <v>21.935704014233835</v>
      </c>
      <c r="L14" s="173"/>
      <c r="M14" s="228">
        <v>72.67608089587665</v>
      </c>
    </row>
    <row r="15" spans="1:13" s="138" customFormat="1" ht="18">
      <c r="A15" s="173" t="s">
        <v>51</v>
      </c>
      <c r="B15" s="173"/>
      <c r="C15" s="170">
        <v>59</v>
      </c>
      <c r="D15" s="229">
        <v>7.769809260401075</v>
      </c>
      <c r="E15" s="173"/>
      <c r="F15" s="173">
        <v>65.83321174161141</v>
      </c>
      <c r="G15" s="173"/>
      <c r="H15" s="173" t="s">
        <v>47</v>
      </c>
      <c r="I15" s="173"/>
      <c r="J15" s="170">
        <v>234</v>
      </c>
      <c r="K15" s="227">
        <v>25.48207123937716</v>
      </c>
      <c r="L15" s="173"/>
      <c r="M15" s="228">
        <v>84.42569564148772</v>
      </c>
    </row>
    <row r="16" spans="1:13" s="138" customFormat="1" ht="18">
      <c r="A16" s="225" t="s">
        <v>54</v>
      </c>
      <c r="B16" s="167"/>
      <c r="C16" s="170">
        <v>653</v>
      </c>
      <c r="D16" s="226">
        <v>7.942315485628745</v>
      </c>
      <c r="E16" s="173"/>
      <c r="F16" s="173">
        <v>67.29484850405274</v>
      </c>
      <c r="G16" s="173"/>
      <c r="H16" s="173" t="s">
        <v>76</v>
      </c>
      <c r="I16" s="173"/>
      <c r="J16" s="170">
        <v>1342</v>
      </c>
      <c r="K16" s="227">
        <v>27.739083616429077</v>
      </c>
      <c r="L16" s="173"/>
      <c r="M16" s="228">
        <v>91.903495943278</v>
      </c>
    </row>
    <row r="17" spans="1:13" s="138" customFormat="1" ht="18.75">
      <c r="A17" s="173" t="s">
        <v>60</v>
      </c>
      <c r="B17" s="173"/>
      <c r="C17" s="170">
        <v>548</v>
      </c>
      <c r="D17" s="229">
        <v>8.564790947753666</v>
      </c>
      <c r="E17" s="173"/>
      <c r="F17" s="173">
        <v>72.56905248108987</v>
      </c>
      <c r="G17" s="173"/>
      <c r="H17" s="227" t="s">
        <v>54</v>
      </c>
      <c r="I17" s="194"/>
      <c r="J17" s="170">
        <v>2368</v>
      </c>
      <c r="K17" s="227">
        <v>28.801536094898726</v>
      </c>
      <c r="L17" s="230"/>
      <c r="M17" s="228">
        <v>95.42355083748978</v>
      </c>
    </row>
    <row r="18" spans="1:13" s="138" customFormat="1" ht="18">
      <c r="A18" s="173" t="s">
        <v>62</v>
      </c>
      <c r="B18" s="173"/>
      <c r="C18" s="170">
        <v>190</v>
      </c>
      <c r="D18" s="229">
        <v>8.677194569829906</v>
      </c>
      <c r="E18" s="173"/>
      <c r="F18" s="173">
        <v>73.52144284289487</v>
      </c>
      <c r="G18" s="173"/>
      <c r="H18" s="190" t="s">
        <v>49</v>
      </c>
      <c r="I18" s="190"/>
      <c r="J18" s="185">
        <v>218</v>
      </c>
      <c r="K18" s="231">
        <v>29.563330621101166</v>
      </c>
      <c r="L18" s="190"/>
      <c r="M18" s="232">
        <v>97.94748353535986</v>
      </c>
    </row>
    <row r="19" spans="1:13" s="138" customFormat="1" ht="18.75" thickBot="1">
      <c r="A19" s="173" t="s">
        <v>71</v>
      </c>
      <c r="B19" s="173"/>
      <c r="C19" s="170">
        <v>99</v>
      </c>
      <c r="D19" s="229">
        <v>9.281076559881788</v>
      </c>
      <c r="E19" s="173"/>
      <c r="F19" s="173">
        <v>78.6381052454902</v>
      </c>
      <c r="G19" s="173"/>
      <c r="H19" s="188" t="s">
        <v>1</v>
      </c>
      <c r="I19" s="188"/>
      <c r="J19" s="180">
        <v>156</v>
      </c>
      <c r="K19" s="233">
        <v>30.18283834768308</v>
      </c>
      <c r="L19" s="188"/>
      <c r="M19" s="234">
        <v>100</v>
      </c>
    </row>
    <row r="20" spans="1:13" s="138" customFormat="1" ht="18">
      <c r="A20" s="173" t="s">
        <v>42</v>
      </c>
      <c r="B20" s="173"/>
      <c r="C20" s="170">
        <v>493</v>
      </c>
      <c r="D20" s="229">
        <v>9.579391646840435</v>
      </c>
      <c r="E20" s="173"/>
      <c r="F20" s="173">
        <v>81.16571430605703</v>
      </c>
      <c r="G20" s="173"/>
      <c r="H20" s="173" t="s">
        <v>50</v>
      </c>
      <c r="I20" s="173"/>
      <c r="J20" s="170">
        <v>91</v>
      </c>
      <c r="K20" s="227">
        <v>30.433998856885626</v>
      </c>
      <c r="L20" s="173"/>
      <c r="M20" s="228">
        <v>100.83213018705986</v>
      </c>
    </row>
    <row r="21" spans="1:13" s="138" customFormat="1" ht="18">
      <c r="A21" s="173" t="s">
        <v>44</v>
      </c>
      <c r="B21" s="173"/>
      <c r="C21" s="170">
        <v>572</v>
      </c>
      <c r="D21" s="229">
        <v>9.593577321373587</v>
      </c>
      <c r="E21" s="173"/>
      <c r="F21" s="173">
        <v>81.2859088287203</v>
      </c>
      <c r="G21" s="173"/>
      <c r="H21" s="173" t="s">
        <v>52</v>
      </c>
      <c r="I21" s="173"/>
      <c r="J21" s="170">
        <v>149</v>
      </c>
      <c r="K21" s="227">
        <v>31.4533716431178</v>
      </c>
      <c r="L21" s="173"/>
      <c r="M21" s="228">
        <v>104.20945598554768</v>
      </c>
    </row>
    <row r="22" spans="1:13" s="138" customFormat="1" ht="18.75">
      <c r="A22" s="142" t="s">
        <v>46</v>
      </c>
      <c r="B22" s="141"/>
      <c r="C22" s="170">
        <v>591</v>
      </c>
      <c r="D22" s="226">
        <v>9.62568527631401</v>
      </c>
      <c r="E22" s="173"/>
      <c r="F22" s="173">
        <v>81.55795795185075</v>
      </c>
      <c r="G22" s="173"/>
      <c r="H22" s="235" t="s">
        <v>45</v>
      </c>
      <c r="I22" s="194"/>
      <c r="J22" s="170">
        <v>10</v>
      </c>
      <c r="K22" s="227">
        <v>31.699840549802033</v>
      </c>
      <c r="L22" s="230"/>
      <c r="M22" s="228">
        <v>105.02604223182807</v>
      </c>
    </row>
    <row r="23" spans="1:13" s="138" customFormat="1" ht="18">
      <c r="A23" s="173" t="s">
        <v>55</v>
      </c>
      <c r="B23" s="173"/>
      <c r="C23" s="170">
        <v>53</v>
      </c>
      <c r="D23" s="229">
        <v>9.999086875840018</v>
      </c>
      <c r="E23" s="173"/>
      <c r="F23" s="173">
        <v>84.72177134062152</v>
      </c>
      <c r="G23" s="173"/>
      <c r="H23" s="173" t="s">
        <v>74</v>
      </c>
      <c r="I23" s="173"/>
      <c r="J23" s="170">
        <v>26</v>
      </c>
      <c r="K23" s="227">
        <v>32.94187406321546</v>
      </c>
      <c r="L23" s="173"/>
      <c r="M23" s="228">
        <v>109.14107442033915</v>
      </c>
    </row>
    <row r="24" spans="1:13" s="138" customFormat="1" ht="18">
      <c r="A24" s="173" t="s">
        <v>58</v>
      </c>
      <c r="B24" s="173"/>
      <c r="C24" s="170">
        <v>58</v>
      </c>
      <c r="D24" s="229">
        <v>10.592077016818209</v>
      </c>
      <c r="E24" s="173"/>
      <c r="F24" s="173">
        <v>89.74614764168018</v>
      </c>
      <c r="G24" s="173"/>
      <c r="H24" s="173" t="s">
        <v>59</v>
      </c>
      <c r="I24" s="173"/>
      <c r="J24" s="170">
        <v>1495</v>
      </c>
      <c r="K24" s="227">
        <v>33.01440826067753</v>
      </c>
      <c r="L24" s="173"/>
      <c r="M24" s="228">
        <v>109.3813904457127</v>
      </c>
    </row>
    <row r="25" spans="1:13" s="138" customFormat="1" ht="18">
      <c r="A25" s="173" t="s">
        <v>56</v>
      </c>
      <c r="B25" s="173"/>
      <c r="C25" s="170">
        <v>19</v>
      </c>
      <c r="D25" s="229">
        <v>10.704207260494771</v>
      </c>
      <c r="E25" s="173"/>
      <c r="F25" s="173">
        <v>90.69622168174955</v>
      </c>
      <c r="G25" s="173"/>
      <c r="H25" s="173" t="s">
        <v>68</v>
      </c>
      <c r="I25" s="173"/>
      <c r="J25" s="170">
        <v>358</v>
      </c>
      <c r="K25" s="227">
        <v>33.717680355448394</v>
      </c>
      <c r="L25" s="173"/>
      <c r="M25" s="228">
        <v>111.71143007508655</v>
      </c>
    </row>
    <row r="26" spans="1:13" s="138" customFormat="1" ht="18">
      <c r="A26" s="225" t="s">
        <v>64</v>
      </c>
      <c r="B26" s="167"/>
      <c r="C26" s="170">
        <v>648</v>
      </c>
      <c r="D26" s="226">
        <v>10.868965396937803</v>
      </c>
      <c r="E26" s="173"/>
      <c r="F26" s="173">
        <v>92.09220926897218</v>
      </c>
      <c r="G26" s="173"/>
      <c r="H26" s="173" t="s">
        <v>60</v>
      </c>
      <c r="I26" s="173"/>
      <c r="J26" s="170">
        <v>2205</v>
      </c>
      <c r="K26" s="227">
        <v>34.46234313831538</v>
      </c>
      <c r="L26" s="173"/>
      <c r="M26" s="228">
        <v>114.1786028912712</v>
      </c>
    </row>
    <row r="27" spans="1:13" s="138" customFormat="1" ht="18">
      <c r="A27" s="190" t="s">
        <v>59</v>
      </c>
      <c r="B27" s="190"/>
      <c r="C27" s="185">
        <v>502</v>
      </c>
      <c r="D27" s="16">
        <v>11.08577454639473</v>
      </c>
      <c r="E27" s="190"/>
      <c r="F27" s="190">
        <v>93.92922252957567</v>
      </c>
      <c r="G27" s="173"/>
      <c r="H27" s="173" t="s">
        <v>64</v>
      </c>
      <c r="I27" s="173"/>
      <c r="J27" s="170">
        <v>2116</v>
      </c>
      <c r="K27" s="227">
        <v>35.49186848753147</v>
      </c>
      <c r="L27" s="173"/>
      <c r="M27" s="228">
        <v>117.58956556269642</v>
      </c>
    </row>
    <row r="28" spans="1:13" s="138" customFormat="1" ht="18">
      <c r="A28" s="173" t="s">
        <v>57</v>
      </c>
      <c r="B28" s="173"/>
      <c r="C28" s="170">
        <v>49</v>
      </c>
      <c r="D28" s="229">
        <v>11.132985787266819</v>
      </c>
      <c r="E28" s="173"/>
      <c r="F28" s="173">
        <v>94.32924105162057</v>
      </c>
      <c r="G28" s="173"/>
      <c r="H28" s="173" t="s">
        <v>58</v>
      </c>
      <c r="I28" s="173"/>
      <c r="J28" s="170">
        <v>196</v>
      </c>
      <c r="K28" s="227">
        <v>35.793915436144296</v>
      </c>
      <c r="L28" s="173"/>
      <c r="M28" s="228">
        <v>118.59028969981524</v>
      </c>
    </row>
    <row r="29" spans="1:13" s="138" customFormat="1" ht="18.75" thickBot="1">
      <c r="A29" s="188" t="s">
        <v>1</v>
      </c>
      <c r="B29" s="188"/>
      <c r="C29" s="180">
        <v>61</v>
      </c>
      <c r="D29" s="236">
        <v>11.802263712876076</v>
      </c>
      <c r="E29" s="188"/>
      <c r="F29" s="188">
        <v>100</v>
      </c>
      <c r="G29" s="173"/>
      <c r="H29" s="173" t="s">
        <v>91</v>
      </c>
      <c r="I29" s="173"/>
      <c r="J29" s="170">
        <v>160</v>
      </c>
      <c r="K29" s="227">
        <v>36.35260665229981</v>
      </c>
      <c r="L29" s="173"/>
      <c r="M29" s="228">
        <v>120.44131248872536</v>
      </c>
    </row>
    <row r="30" spans="1:13" s="138" customFormat="1" ht="18">
      <c r="A30" s="173" t="s">
        <v>67</v>
      </c>
      <c r="B30" s="173"/>
      <c r="C30" s="170">
        <v>102</v>
      </c>
      <c r="D30" s="229">
        <v>12.261690439920603</v>
      </c>
      <c r="E30" s="173"/>
      <c r="F30" s="173">
        <v>103.8927000634912</v>
      </c>
      <c r="G30" s="173"/>
      <c r="H30" s="173" t="s">
        <v>56</v>
      </c>
      <c r="I30" s="173"/>
      <c r="J30" s="170">
        <v>66</v>
      </c>
      <c r="K30" s="227">
        <v>37.18303574698184</v>
      </c>
      <c r="L30" s="173"/>
      <c r="M30" s="228">
        <v>123.19264119120233</v>
      </c>
    </row>
    <row r="31" spans="1:13" s="138" customFormat="1" ht="18">
      <c r="A31" s="173" t="s">
        <v>63</v>
      </c>
      <c r="B31" s="173"/>
      <c r="C31" s="170">
        <v>6</v>
      </c>
      <c r="D31" s="229">
        <v>12.401844567682033</v>
      </c>
      <c r="E31" s="173"/>
      <c r="F31" s="173">
        <v>105.08021909518786</v>
      </c>
      <c r="G31" s="173"/>
      <c r="H31" s="173" t="s">
        <v>55</v>
      </c>
      <c r="I31" s="173"/>
      <c r="J31" s="170">
        <v>202</v>
      </c>
      <c r="K31" s="227">
        <v>38.109727338107234</v>
      </c>
      <c r="L31" s="173"/>
      <c r="M31" s="228">
        <v>126.26290111987643</v>
      </c>
    </row>
    <row r="32" spans="1:13" s="138" customFormat="1" ht="18.75">
      <c r="A32" s="142" t="s">
        <v>77</v>
      </c>
      <c r="B32" s="141"/>
      <c r="C32" s="170">
        <v>4389</v>
      </c>
      <c r="D32" s="226">
        <v>14.445832964699639</v>
      </c>
      <c r="E32" s="173"/>
      <c r="F32" s="173">
        <v>122.39883225909848</v>
      </c>
      <c r="G32" s="173"/>
      <c r="H32" s="235" t="s">
        <v>72</v>
      </c>
      <c r="I32" s="194"/>
      <c r="J32" s="170">
        <v>82</v>
      </c>
      <c r="K32" s="227">
        <v>40.79056086523744</v>
      </c>
      <c r="L32" s="230"/>
      <c r="M32" s="228">
        <v>135.14488066152543</v>
      </c>
    </row>
    <row r="33" spans="1:13" s="138" customFormat="1" ht="18.75">
      <c r="A33" s="173" t="s">
        <v>68</v>
      </c>
      <c r="B33" s="173"/>
      <c r="C33" s="170">
        <v>155.04</v>
      </c>
      <c r="D33" s="229">
        <v>14.602204363990834</v>
      </c>
      <c r="E33" s="173"/>
      <c r="F33" s="173">
        <v>123.72375943489611</v>
      </c>
      <c r="G33" s="173"/>
      <c r="H33" s="227" t="s">
        <v>63</v>
      </c>
      <c r="I33" s="194"/>
      <c r="J33" s="170">
        <v>20</v>
      </c>
      <c r="K33" s="227">
        <v>41.33948189227345</v>
      </c>
      <c r="L33" s="230"/>
      <c r="M33" s="228">
        <v>136.96353343603545</v>
      </c>
    </row>
    <row r="34" spans="1:13" s="138" customFormat="1" ht="18.75">
      <c r="A34" s="142" t="s">
        <v>53</v>
      </c>
      <c r="B34" s="141"/>
      <c r="C34" s="170">
        <v>1976</v>
      </c>
      <c r="D34" s="226">
        <v>15.523800688980213</v>
      </c>
      <c r="E34" s="173"/>
      <c r="F34" s="173">
        <v>131.53239977212166</v>
      </c>
      <c r="G34" s="173"/>
      <c r="H34" s="173" t="s">
        <v>67</v>
      </c>
      <c r="I34" s="173"/>
      <c r="J34" s="170">
        <v>367</v>
      </c>
      <c r="K34" s="227">
        <v>44.11804305343981</v>
      </c>
      <c r="L34" s="173"/>
      <c r="M34" s="228">
        <v>146.1692984113485</v>
      </c>
    </row>
    <row r="35" spans="1:13" s="138" customFormat="1" ht="18">
      <c r="A35" s="173" t="s">
        <v>49</v>
      </c>
      <c r="B35" s="173"/>
      <c r="C35" s="170">
        <v>134</v>
      </c>
      <c r="D35" s="229">
        <v>18.17195551939246</v>
      </c>
      <c r="E35" s="173"/>
      <c r="F35" s="173">
        <v>153.97008541308185</v>
      </c>
      <c r="G35" s="173"/>
      <c r="H35" s="173" t="s">
        <v>70</v>
      </c>
      <c r="I35" s="173"/>
      <c r="J35" s="170">
        <v>448</v>
      </c>
      <c r="K35" s="227">
        <v>44.59752278679567</v>
      </c>
      <c r="L35" s="173"/>
      <c r="M35" s="228">
        <v>147.75788238689321</v>
      </c>
    </row>
    <row r="36" spans="1:13" s="138" customFormat="1" ht="18">
      <c r="A36" s="173" t="s">
        <v>72</v>
      </c>
      <c r="B36" s="173"/>
      <c r="C36" s="170">
        <v>39</v>
      </c>
      <c r="D36" s="229">
        <v>19.400388704198296</v>
      </c>
      <c r="E36" s="173"/>
      <c r="F36" s="173">
        <v>164.3785393731949</v>
      </c>
      <c r="G36" s="173"/>
      <c r="H36" s="173" t="s">
        <v>62</v>
      </c>
      <c r="I36" s="173"/>
      <c r="J36" s="170">
        <v>977</v>
      </c>
      <c r="K36" s="227">
        <v>44.61904786696746</v>
      </c>
      <c r="L36" s="173"/>
      <c r="M36" s="228">
        <v>147.8291980130906</v>
      </c>
    </row>
    <row r="37" spans="1:13" s="138" customFormat="1" ht="18">
      <c r="A37" s="173" t="s">
        <v>74</v>
      </c>
      <c r="B37" s="173"/>
      <c r="C37" s="170">
        <v>16</v>
      </c>
      <c r="D37" s="229">
        <v>20.27192250044028</v>
      </c>
      <c r="E37" s="173"/>
      <c r="F37" s="173">
        <v>171.7630023664354</v>
      </c>
      <c r="G37" s="173"/>
      <c r="H37" s="173" t="s">
        <v>71</v>
      </c>
      <c r="I37" s="173"/>
      <c r="J37" s="170">
        <v>479</v>
      </c>
      <c r="K37" s="227">
        <v>44.90541083013511</v>
      </c>
      <c r="L37" s="173"/>
      <c r="M37" s="228">
        <v>148.77795889458545</v>
      </c>
    </row>
    <row r="38" spans="1:13" s="138" customFormat="1" ht="18">
      <c r="A38" s="173" t="s">
        <v>79</v>
      </c>
      <c r="B38" s="173"/>
      <c r="C38" s="170">
        <v>248</v>
      </c>
      <c r="D38" s="229">
        <v>22.115637137683663</v>
      </c>
      <c r="E38" s="173"/>
      <c r="F38" s="173">
        <v>187.38470581330822</v>
      </c>
      <c r="G38" s="173"/>
      <c r="H38" s="173" t="s">
        <v>92</v>
      </c>
      <c r="I38" s="173"/>
      <c r="J38" s="170">
        <v>14587</v>
      </c>
      <c r="K38" s="227">
        <v>48.01124754068663</v>
      </c>
      <c r="L38" s="173"/>
      <c r="M38" s="228">
        <v>159.06803391925567</v>
      </c>
    </row>
    <row r="39" spans="1:14" s="166" customFormat="1" ht="18">
      <c r="A39" s="173" t="s">
        <v>73</v>
      </c>
      <c r="B39" s="173"/>
      <c r="C39" s="170">
        <v>238</v>
      </c>
      <c r="D39" s="229">
        <v>22.926213234975382</v>
      </c>
      <c r="E39" s="173"/>
      <c r="F39" s="173">
        <v>194.25267722126273</v>
      </c>
      <c r="G39" s="173"/>
      <c r="H39" s="173" t="s">
        <v>66</v>
      </c>
      <c r="I39" s="173"/>
      <c r="J39" s="170">
        <v>69</v>
      </c>
      <c r="K39" s="227">
        <v>51.456632871839425</v>
      </c>
      <c r="L39" s="173"/>
      <c r="M39" s="228">
        <v>170.48308140903978</v>
      </c>
      <c r="N39" s="138"/>
    </row>
    <row r="40" spans="1:14" s="166" customFormat="1" ht="18.75">
      <c r="A40" s="173" t="s">
        <v>70</v>
      </c>
      <c r="B40" s="173"/>
      <c r="C40" s="170">
        <v>251</v>
      </c>
      <c r="D40" s="229">
        <v>24.98655852563775</v>
      </c>
      <c r="E40" s="173"/>
      <c r="F40" s="173">
        <v>211.70988154058804</v>
      </c>
      <c r="G40" s="173"/>
      <c r="H40" s="227" t="s">
        <v>65</v>
      </c>
      <c r="I40" s="194"/>
      <c r="J40" s="170">
        <v>292</v>
      </c>
      <c r="K40" s="227">
        <v>54.06408223072847</v>
      </c>
      <c r="L40" s="230"/>
      <c r="M40" s="228">
        <v>179.12192885225647</v>
      </c>
      <c r="N40" s="138"/>
    </row>
    <row r="41" spans="1:14" ht="18">
      <c r="A41" s="173" t="s">
        <v>66</v>
      </c>
      <c r="B41" s="173"/>
      <c r="C41" s="170">
        <v>36</v>
      </c>
      <c r="D41" s="229">
        <v>26.846938889655352</v>
      </c>
      <c r="E41" s="173"/>
      <c r="F41" s="173">
        <v>227.47279287079292</v>
      </c>
      <c r="G41" s="173"/>
      <c r="H41" s="173" t="s">
        <v>73</v>
      </c>
      <c r="I41" s="173"/>
      <c r="J41" s="170">
        <v>573</v>
      </c>
      <c r="K41" s="227">
        <v>55.196303292608796</v>
      </c>
      <c r="L41" s="173"/>
      <c r="M41" s="228">
        <v>182.87313690246702</v>
      </c>
      <c r="N41" s="138"/>
    </row>
    <row r="42" spans="1:14" ht="18.75">
      <c r="A42" s="142" t="s">
        <v>80</v>
      </c>
      <c r="C42" s="170">
        <v>278</v>
      </c>
      <c r="D42" s="226">
        <v>36.38630105501949</v>
      </c>
      <c r="E42" s="173"/>
      <c r="F42" s="173">
        <v>308.2993393489643</v>
      </c>
      <c r="G42" s="166"/>
      <c r="H42" s="173" t="s">
        <v>69</v>
      </c>
      <c r="I42" s="173"/>
      <c r="J42" s="170">
        <v>257</v>
      </c>
      <c r="K42" s="227">
        <v>60.046728971962615</v>
      </c>
      <c r="L42" s="173"/>
      <c r="M42" s="228">
        <v>198.9432812125569</v>
      </c>
      <c r="N42" s="138"/>
    </row>
    <row r="43" spans="1:14" ht="18">
      <c r="A43" s="173" t="s">
        <v>65</v>
      </c>
      <c r="B43" s="173"/>
      <c r="C43" s="170">
        <v>220</v>
      </c>
      <c r="D43" s="229">
        <v>40.733212639589944</v>
      </c>
      <c r="E43" s="173"/>
      <c r="F43" s="173">
        <v>345.1305074224928</v>
      </c>
      <c r="G43" s="166"/>
      <c r="H43" s="173" t="s">
        <v>82</v>
      </c>
      <c r="I43" s="173"/>
      <c r="J43" s="170">
        <v>1323</v>
      </c>
      <c r="K43" s="227">
        <v>61.45305968652808</v>
      </c>
      <c r="L43" s="173"/>
      <c r="M43" s="228">
        <v>203.60265319860278</v>
      </c>
      <c r="N43" s="138"/>
    </row>
    <row r="44" spans="1:14" ht="18">
      <c r="A44" s="173" t="s">
        <v>76</v>
      </c>
      <c r="B44" s="173"/>
      <c r="C44" s="170">
        <v>2137</v>
      </c>
      <c r="D44" s="229">
        <v>44.171700214835276</v>
      </c>
      <c r="E44" s="173"/>
      <c r="F44" s="173">
        <v>374.2646435416002</v>
      </c>
      <c r="H44" s="173" t="s">
        <v>79</v>
      </c>
      <c r="I44" s="173"/>
      <c r="J44" s="237">
        <v>708</v>
      </c>
      <c r="K44" s="238">
        <v>63.136576989838844</v>
      </c>
      <c r="L44" s="239"/>
      <c r="M44" s="238">
        <v>209.18038344357822</v>
      </c>
      <c r="N44" s="138"/>
    </row>
    <row r="45" spans="1:14" ht="18">
      <c r="A45" s="173" t="s">
        <v>78</v>
      </c>
      <c r="B45" s="173"/>
      <c r="C45" s="237">
        <v>105</v>
      </c>
      <c r="D45" s="240">
        <v>46.237296853133614</v>
      </c>
      <c r="E45" s="239"/>
      <c r="F45" s="239">
        <v>391.7663422711821</v>
      </c>
      <c r="H45" s="173" t="s">
        <v>81</v>
      </c>
      <c r="I45" s="173"/>
      <c r="J45" s="237">
        <v>2540</v>
      </c>
      <c r="K45" s="238">
        <v>66.63930956847874</v>
      </c>
      <c r="L45" s="239"/>
      <c r="M45" s="238">
        <v>220.78543045171944</v>
      </c>
      <c r="N45" s="138"/>
    </row>
    <row r="46" spans="1:14" ht="18">
      <c r="A46" s="173" t="s">
        <v>81</v>
      </c>
      <c r="B46" s="173"/>
      <c r="C46" s="237">
        <v>1882</v>
      </c>
      <c r="D46" s="240">
        <v>49.37605535743187</v>
      </c>
      <c r="E46" s="239"/>
      <c r="F46" s="239">
        <v>418.36088871292884</v>
      </c>
      <c r="H46" s="173" t="s">
        <v>75</v>
      </c>
      <c r="I46" s="173"/>
      <c r="J46" s="237">
        <v>237</v>
      </c>
      <c r="K46" s="238">
        <v>70.40251524125338</v>
      </c>
      <c r="L46" s="239"/>
      <c r="M46" s="238">
        <v>233.25346155411415</v>
      </c>
      <c r="N46" s="138"/>
    </row>
    <row r="47" spans="1:14" ht="18">
      <c r="A47" s="173" t="s">
        <v>82</v>
      </c>
      <c r="B47" s="173"/>
      <c r="C47" s="237">
        <v>1065</v>
      </c>
      <c r="D47" s="240">
        <v>49.46901630094664</v>
      </c>
      <c r="E47" s="239"/>
      <c r="F47" s="239">
        <v>419.14854221547984</v>
      </c>
      <c r="H47" s="173" t="s">
        <v>78</v>
      </c>
      <c r="I47" s="173"/>
      <c r="J47" s="237">
        <v>167</v>
      </c>
      <c r="K47" s="238">
        <v>73.53931975688869</v>
      </c>
      <c r="L47" s="239"/>
      <c r="M47" s="238">
        <v>243.64613728428154</v>
      </c>
      <c r="N47" s="138"/>
    </row>
    <row r="48" spans="1:14" ht="18.75">
      <c r="A48" s="173" t="s">
        <v>75</v>
      </c>
      <c r="B48" s="173"/>
      <c r="C48" s="237">
        <v>175</v>
      </c>
      <c r="D48" s="240">
        <v>51.98497960852043</v>
      </c>
      <c r="E48" s="239"/>
      <c r="F48" s="239">
        <v>440.4661755846522</v>
      </c>
      <c r="H48" s="235" t="s">
        <v>80</v>
      </c>
      <c r="I48" s="194"/>
      <c r="J48" s="237">
        <v>622</v>
      </c>
      <c r="K48" s="238">
        <v>81.41107646123065</v>
      </c>
      <c r="L48" s="241"/>
      <c r="M48" s="238">
        <v>269.7263773653017</v>
      </c>
      <c r="N48" s="138"/>
    </row>
    <row r="49" spans="1:13" ht="8.25" customHeight="1">
      <c r="A49" s="242"/>
      <c r="B49" s="243"/>
      <c r="C49" s="242"/>
      <c r="D49" s="242"/>
      <c r="E49" s="244"/>
      <c r="F49" s="242"/>
      <c r="G49" s="242"/>
      <c r="H49" s="242"/>
      <c r="I49" s="243"/>
      <c r="J49" s="242"/>
      <c r="K49" s="242"/>
      <c r="L49" s="244"/>
      <c r="M49" s="242"/>
    </row>
  </sheetData>
  <mergeCells count="3">
    <mergeCell ref="D4:F4"/>
    <mergeCell ref="K4:M4"/>
    <mergeCell ref="K5:M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P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2.421875" style="24" customWidth="1"/>
    <col min="2" max="2" width="7.8515625" style="24" customWidth="1"/>
    <col min="3" max="3" width="10.7109375" style="24" customWidth="1"/>
    <col min="4" max="4" width="13.140625" style="24" customWidth="1"/>
    <col min="5" max="5" width="32.57421875" style="24" customWidth="1"/>
    <col min="6" max="6" width="9.140625" style="24" customWidth="1"/>
    <col min="7" max="7" width="11.28125" style="24" customWidth="1"/>
    <col min="8" max="8" width="8.57421875" style="24" customWidth="1"/>
    <col min="9" max="10" width="9.140625" style="24" customWidth="1"/>
    <col min="11" max="11" width="10.140625" style="24" bestFit="1" customWidth="1"/>
    <col min="12" max="12" width="9.140625" style="24" customWidth="1"/>
    <col min="13" max="13" width="10.140625" style="24" bestFit="1" customWidth="1"/>
    <col min="14" max="16384" width="9.140625" style="24" customWidth="1"/>
  </cols>
  <sheetData>
    <row r="1" spans="1:7" s="84" customFormat="1" ht="19.5" customHeight="1">
      <c r="A1" s="1" t="s">
        <v>113</v>
      </c>
      <c r="B1" s="1"/>
      <c r="C1" s="1"/>
      <c r="D1" s="1"/>
      <c r="E1" s="2"/>
      <c r="F1" s="2"/>
      <c r="G1" s="2"/>
    </row>
    <row r="2" spans="1:7" ht="14.25" customHeight="1">
      <c r="A2" s="1" t="s">
        <v>93</v>
      </c>
      <c r="B2" s="1"/>
      <c r="C2" s="1"/>
      <c r="D2" s="1"/>
      <c r="E2" s="2"/>
      <c r="F2" s="2"/>
      <c r="G2" s="2"/>
    </row>
    <row r="3" spans="1:7" ht="15.75">
      <c r="A3" s="29"/>
      <c r="B3" s="9"/>
      <c r="C3" s="9"/>
      <c r="D3" s="9"/>
      <c r="E3" s="29"/>
      <c r="F3" s="9"/>
      <c r="G3" s="9"/>
    </row>
    <row r="4" spans="2:7" ht="15.75">
      <c r="B4" s="245" t="s">
        <v>94</v>
      </c>
      <c r="C4" s="245"/>
      <c r="D4" s="9"/>
      <c r="F4" s="245" t="s">
        <v>94</v>
      </c>
      <c r="G4" s="245"/>
    </row>
    <row r="5" spans="1:7" ht="16.5" thickBot="1">
      <c r="A5" s="246" t="s">
        <v>95</v>
      </c>
      <c r="B5" s="247" t="s">
        <v>96</v>
      </c>
      <c r="C5" s="248" t="s">
        <v>41</v>
      </c>
      <c r="E5" s="246" t="s">
        <v>97</v>
      </c>
      <c r="F5" s="247" t="s">
        <v>96</v>
      </c>
      <c r="G5" s="248" t="s">
        <v>41</v>
      </c>
    </row>
    <row r="6" spans="1:13" ht="15.75" thickTop="1">
      <c r="A6" s="249" t="s">
        <v>45</v>
      </c>
      <c r="B6" s="250">
        <v>0</v>
      </c>
      <c r="C6" s="251">
        <v>0</v>
      </c>
      <c r="D6" s="252"/>
      <c r="E6" s="249" t="s">
        <v>53</v>
      </c>
      <c r="F6" s="250">
        <v>49.39668174962292</v>
      </c>
      <c r="G6" s="251">
        <v>52.598821644042225</v>
      </c>
      <c r="I6" s="253"/>
      <c r="J6" s="77"/>
      <c r="M6" s="229"/>
    </row>
    <row r="7" spans="1:13" ht="15">
      <c r="A7" s="249" t="s">
        <v>98</v>
      </c>
      <c r="B7" s="250">
        <v>0</v>
      </c>
      <c r="C7" s="251">
        <v>0</v>
      </c>
      <c r="D7" s="252"/>
      <c r="E7" s="249" t="s">
        <v>51</v>
      </c>
      <c r="F7" s="250">
        <v>64.0176600441501</v>
      </c>
      <c r="G7" s="251">
        <v>68.16760485651214</v>
      </c>
      <c r="I7" s="253"/>
      <c r="J7" s="77"/>
      <c r="M7" s="46"/>
    </row>
    <row r="8" spans="1:13" ht="15">
      <c r="A8" s="249" t="s">
        <v>47</v>
      </c>
      <c r="B8" s="250">
        <v>3.8910505836575875</v>
      </c>
      <c r="C8" s="254">
        <v>20.67621595330739</v>
      </c>
      <c r="D8" s="252"/>
      <c r="E8" s="249" t="s">
        <v>47</v>
      </c>
      <c r="F8" s="250">
        <v>64.48911222780569</v>
      </c>
      <c r="G8" s="251">
        <v>68.6696189279732</v>
      </c>
      <c r="I8" s="253"/>
      <c r="J8" s="77"/>
      <c r="M8" s="46"/>
    </row>
    <row r="9" spans="1:13" ht="15">
      <c r="A9" s="249" t="s">
        <v>50</v>
      </c>
      <c r="B9" s="250">
        <v>7.777909570134382</v>
      </c>
      <c r="C9" s="251">
        <v>41.330158649910445</v>
      </c>
      <c r="D9" s="252"/>
      <c r="E9" s="249" t="s">
        <v>45</v>
      </c>
      <c r="F9" s="250">
        <v>65.21739130434783</v>
      </c>
      <c r="G9" s="251">
        <v>69.44510869565218</v>
      </c>
      <c r="I9" s="3"/>
      <c r="J9" s="3"/>
      <c r="M9" s="46"/>
    </row>
    <row r="10" spans="1:13" ht="15">
      <c r="A10" s="249" t="s">
        <v>48</v>
      </c>
      <c r="B10" s="250">
        <v>7.833787465940054</v>
      </c>
      <c r="C10" s="251">
        <v>41.62708191416893</v>
      </c>
      <c r="D10" s="252"/>
      <c r="E10" s="249" t="s">
        <v>48</v>
      </c>
      <c r="F10" s="250">
        <v>70.13118062563068</v>
      </c>
      <c r="G10" s="251">
        <v>74.6774344096872</v>
      </c>
      <c r="M10" s="46"/>
    </row>
    <row r="11" spans="1:13" ht="15">
      <c r="A11" s="249" t="s">
        <v>53</v>
      </c>
      <c r="B11" s="250">
        <v>8.44201210992082</v>
      </c>
      <c r="C11" s="254">
        <v>44.85905842454587</v>
      </c>
      <c r="D11" s="252"/>
      <c r="E11" s="249" t="s">
        <v>42</v>
      </c>
      <c r="F11" s="250">
        <v>79.48034411786499</v>
      </c>
      <c r="G11" s="254">
        <v>84.6326574253056</v>
      </c>
      <c r="I11" s="255"/>
      <c r="J11" s="255"/>
      <c r="M11" s="46"/>
    </row>
    <row r="12" spans="1:13" ht="15">
      <c r="A12" s="249" t="s">
        <v>51</v>
      </c>
      <c r="B12" s="250">
        <v>8.496176720475786</v>
      </c>
      <c r="C12" s="251">
        <v>45.14687765505522</v>
      </c>
      <c r="D12" s="252"/>
      <c r="E12" s="249" t="s">
        <v>44</v>
      </c>
      <c r="F12" s="250">
        <v>82.77975159542584</v>
      </c>
      <c r="G12" s="251">
        <v>88.14594899259932</v>
      </c>
      <c r="I12" s="3"/>
      <c r="J12" s="3"/>
      <c r="M12" s="46"/>
    </row>
    <row r="13" spans="1:13" ht="15">
      <c r="A13" s="249" t="s">
        <v>55</v>
      </c>
      <c r="B13" s="254">
        <v>8.938547486033519</v>
      </c>
      <c r="C13" s="251">
        <v>47.49754189944134</v>
      </c>
      <c r="D13" s="252"/>
      <c r="E13" s="249" t="s">
        <v>46</v>
      </c>
      <c r="F13" s="254">
        <v>85.39791719102651</v>
      </c>
      <c r="G13" s="251">
        <v>90.9338371729348</v>
      </c>
      <c r="I13" s="253"/>
      <c r="J13" s="77"/>
      <c r="M13" s="46"/>
    </row>
    <row r="14" spans="1:13" ht="15.75" thickBot="1">
      <c r="A14" s="249" t="s">
        <v>54</v>
      </c>
      <c r="B14" s="250">
        <v>9.041751617764382</v>
      </c>
      <c r="C14" s="254">
        <v>48.04594672458114</v>
      </c>
      <c r="D14" s="252"/>
      <c r="E14" s="256" t="s">
        <v>1</v>
      </c>
      <c r="F14" s="257">
        <v>93.91214518817645</v>
      </c>
      <c r="G14" s="258">
        <v>100</v>
      </c>
      <c r="I14" s="253"/>
      <c r="M14" s="46"/>
    </row>
    <row r="15" spans="1:13" ht="15">
      <c r="A15" s="249" t="s">
        <v>67</v>
      </c>
      <c r="B15" s="250">
        <v>9.397024275646046</v>
      </c>
      <c r="C15" s="254">
        <v>49.93379013312452</v>
      </c>
      <c r="D15" s="252"/>
      <c r="E15" s="249" t="s">
        <v>70</v>
      </c>
      <c r="F15" s="250">
        <v>105.96546310832025</v>
      </c>
      <c r="G15" s="254">
        <v>112.83467425431712</v>
      </c>
      <c r="M15" s="46"/>
    </row>
    <row r="16" spans="1:13" ht="15">
      <c r="A16" s="249" t="s">
        <v>42</v>
      </c>
      <c r="B16" s="250">
        <v>9.412697507462331</v>
      </c>
      <c r="C16" s="251">
        <v>50.017074356434485</v>
      </c>
      <c r="D16" s="252"/>
      <c r="E16" s="249" t="s">
        <v>68</v>
      </c>
      <c r="F16" s="250">
        <v>109.15492957746478</v>
      </c>
      <c r="G16" s="251">
        <v>116.23089788732395</v>
      </c>
      <c r="M16" s="46"/>
    </row>
    <row r="17" spans="1:13" ht="15.75">
      <c r="A17" s="249" t="s">
        <v>52</v>
      </c>
      <c r="B17" s="250">
        <v>9.911894273127754</v>
      </c>
      <c r="C17" s="251">
        <v>52.669699889867836</v>
      </c>
      <c r="D17" s="252"/>
      <c r="E17" s="249" t="s">
        <v>59</v>
      </c>
      <c r="F17" s="250">
        <v>110.6508875739645</v>
      </c>
      <c r="G17" s="251">
        <v>117.82383136094677</v>
      </c>
      <c r="I17" s="255"/>
      <c r="J17" s="39"/>
      <c r="M17" s="46"/>
    </row>
    <row r="18" spans="1:13" ht="15">
      <c r="A18" s="249" t="s">
        <v>44</v>
      </c>
      <c r="B18" s="250">
        <v>10.10116752180265</v>
      </c>
      <c r="C18" s="251">
        <v>53.6754577127609</v>
      </c>
      <c r="D18" s="252"/>
      <c r="E18" s="249" t="s">
        <v>54</v>
      </c>
      <c r="F18" s="250">
        <v>111.70772794272477</v>
      </c>
      <c r="G18" s="251">
        <v>118.94918140661193</v>
      </c>
      <c r="H18" s="9"/>
      <c r="M18" s="46"/>
    </row>
    <row r="19" spans="1:13" ht="15">
      <c r="A19" s="249" t="s">
        <v>46</v>
      </c>
      <c r="B19" s="250">
        <v>10.231899490749061</v>
      </c>
      <c r="C19" s="251">
        <v>54.37013961519873</v>
      </c>
      <c r="D19" s="252"/>
      <c r="E19" s="249" t="s">
        <v>55</v>
      </c>
      <c r="F19" s="250">
        <v>115.5015197568389</v>
      </c>
      <c r="G19" s="251">
        <v>122.98890577507599</v>
      </c>
      <c r="I19" s="253"/>
      <c r="J19" s="77"/>
      <c r="M19" s="46"/>
    </row>
    <row r="20" spans="1:13" ht="15">
      <c r="A20" s="249" t="s">
        <v>64</v>
      </c>
      <c r="B20" s="250">
        <v>10.279703562036817</v>
      </c>
      <c r="C20" s="251">
        <v>54.62416029165671</v>
      </c>
      <c r="D20" s="252"/>
      <c r="E20" s="249" t="s">
        <v>50</v>
      </c>
      <c r="F20" s="250">
        <v>119.57840072430345</v>
      </c>
      <c r="G20" s="254">
        <v>127.33007055125643</v>
      </c>
      <c r="M20" s="46"/>
    </row>
    <row r="21" spans="1:13" ht="15">
      <c r="A21" s="249" t="s">
        <v>60</v>
      </c>
      <c r="B21" s="250">
        <v>11.006427753808223</v>
      </c>
      <c r="C21" s="251">
        <v>58.48581821783922</v>
      </c>
      <c r="D21" s="252"/>
      <c r="E21" s="249" t="s">
        <v>52</v>
      </c>
      <c r="F21" s="250">
        <v>120</v>
      </c>
      <c r="G21" s="251">
        <v>127.77900000000002</v>
      </c>
      <c r="M21" s="46"/>
    </row>
    <row r="22" spans="1:13" ht="15">
      <c r="A22" s="249" t="s">
        <v>59</v>
      </c>
      <c r="B22" s="250">
        <v>12.688821752265861</v>
      </c>
      <c r="C22" s="251">
        <v>67.42570241691843</v>
      </c>
      <c r="D22" s="252"/>
      <c r="E22" s="249" t="s">
        <v>62</v>
      </c>
      <c r="F22" s="250">
        <v>121.98391420911528</v>
      </c>
      <c r="G22" s="251">
        <v>129.8915214477212</v>
      </c>
      <c r="I22" s="255"/>
      <c r="J22" s="255"/>
      <c r="M22" s="46"/>
    </row>
    <row r="23" spans="1:13" ht="15">
      <c r="A23" s="249" t="s">
        <v>73</v>
      </c>
      <c r="B23" s="250">
        <v>12.863913337846988</v>
      </c>
      <c r="C23" s="251">
        <v>68.3561018957346</v>
      </c>
      <c r="D23" s="252"/>
      <c r="E23" s="249" t="s">
        <v>65</v>
      </c>
      <c r="F23" s="250">
        <v>122.12817412333736</v>
      </c>
      <c r="G23" s="251">
        <v>130.04513301088272</v>
      </c>
      <c r="I23" s="253"/>
      <c r="J23" s="77"/>
      <c r="M23" s="46"/>
    </row>
    <row r="24" spans="1:13" ht="15">
      <c r="A24" s="249" t="s">
        <v>62</v>
      </c>
      <c r="B24" s="250">
        <v>13.59883438562409</v>
      </c>
      <c r="C24" s="251">
        <v>72.26131617289946</v>
      </c>
      <c r="D24" s="252"/>
      <c r="E24" s="249" t="s">
        <v>58</v>
      </c>
      <c r="F24" s="250">
        <v>130.09404388714734</v>
      </c>
      <c r="G24" s="251">
        <v>138.52739028213168</v>
      </c>
      <c r="I24" s="255"/>
      <c r="J24" s="259"/>
      <c r="M24" s="46"/>
    </row>
    <row r="25" spans="1:13" ht="15">
      <c r="A25" s="249" t="s">
        <v>56</v>
      </c>
      <c r="B25" s="250">
        <v>14.050706188493034</v>
      </c>
      <c r="C25" s="251">
        <v>74.66246691058693</v>
      </c>
      <c r="D25" s="252"/>
      <c r="E25" s="249" t="s">
        <v>64</v>
      </c>
      <c r="F25" s="250">
        <v>131.57894736842104</v>
      </c>
      <c r="G25" s="251">
        <v>140.10855263157896</v>
      </c>
      <c r="M25" s="46"/>
    </row>
    <row r="26" spans="1:13" ht="15">
      <c r="A26" s="9" t="s">
        <v>72</v>
      </c>
      <c r="B26" s="260">
        <v>14.234875444839856</v>
      </c>
      <c r="C26" s="254">
        <v>75.64110320284698</v>
      </c>
      <c r="D26" s="252"/>
      <c r="E26" s="249" t="s">
        <v>98</v>
      </c>
      <c r="F26" s="260">
        <v>140.35087719298244</v>
      </c>
      <c r="G26" s="254">
        <v>149.44912280701755</v>
      </c>
      <c r="I26" s="9"/>
      <c r="M26" s="46"/>
    </row>
    <row r="27" spans="1:13" ht="15">
      <c r="A27" s="249" t="s">
        <v>68</v>
      </c>
      <c r="B27" s="250">
        <v>15.003261578604043</v>
      </c>
      <c r="C27" s="254">
        <v>79.72414383561643</v>
      </c>
      <c r="D27" s="252"/>
      <c r="E27" s="249" t="s">
        <v>60</v>
      </c>
      <c r="F27" s="250">
        <v>143.43742066514346</v>
      </c>
      <c r="G27" s="254">
        <v>152.7357514597614</v>
      </c>
      <c r="M27" s="46"/>
    </row>
    <row r="28" spans="1:13" ht="15">
      <c r="A28" s="249" t="s">
        <v>70</v>
      </c>
      <c r="B28" s="254">
        <v>16.56726308813784</v>
      </c>
      <c r="C28" s="251">
        <v>88.03491550695824</v>
      </c>
      <c r="D28" s="252"/>
      <c r="E28" s="249" t="s">
        <v>91</v>
      </c>
      <c r="F28" s="254">
        <v>151.12540192926045</v>
      </c>
      <c r="G28" s="251">
        <v>160.92210610932477</v>
      </c>
      <c r="I28" s="253"/>
      <c r="J28" s="77"/>
      <c r="M28" s="46"/>
    </row>
    <row r="29" spans="1:13" ht="15">
      <c r="A29" s="249" t="s">
        <v>58</v>
      </c>
      <c r="B29" s="250">
        <v>18.81188118811881</v>
      </c>
      <c r="C29" s="254">
        <v>99.96233910891088</v>
      </c>
      <c r="D29" s="252"/>
      <c r="E29" s="249" t="s">
        <v>73</v>
      </c>
      <c r="F29" s="250">
        <v>153.7890044576523</v>
      </c>
      <c r="G29" s="254">
        <v>163.75837667161963</v>
      </c>
      <c r="M29" s="46"/>
    </row>
    <row r="30" spans="1:13" ht="15.75" thickBot="1">
      <c r="A30" s="256" t="s">
        <v>1</v>
      </c>
      <c r="B30" s="257">
        <v>18.818968579379586</v>
      </c>
      <c r="C30" s="258">
        <v>100</v>
      </c>
      <c r="D30" s="252"/>
      <c r="E30" s="249" t="s">
        <v>67</v>
      </c>
      <c r="F30" s="250">
        <v>156.55577299412914</v>
      </c>
      <c r="G30" s="251">
        <v>166.7045009784736</v>
      </c>
      <c r="M30" s="46"/>
    </row>
    <row r="31" spans="1:13" ht="15">
      <c r="A31" s="249" t="s">
        <v>71</v>
      </c>
      <c r="B31" s="250">
        <v>19.43364797334814</v>
      </c>
      <c r="C31" s="251">
        <v>103.26627568017767</v>
      </c>
      <c r="D31" s="252"/>
      <c r="E31" s="249" t="s">
        <v>71</v>
      </c>
      <c r="F31" s="250">
        <v>158.6687306501548</v>
      </c>
      <c r="G31" s="251">
        <v>168.9544311145511</v>
      </c>
      <c r="M31" s="46"/>
    </row>
    <row r="32" spans="1:13" ht="15">
      <c r="A32" s="249" t="s">
        <v>79</v>
      </c>
      <c r="B32" s="250">
        <v>21.875</v>
      </c>
      <c r="C32" s="251">
        <v>116.2391015625</v>
      </c>
      <c r="D32" s="252"/>
      <c r="E32" s="249" t="s">
        <v>56</v>
      </c>
      <c r="F32" s="250">
        <v>165.7307376559507</v>
      </c>
      <c r="G32" s="251">
        <v>176.4742327244977</v>
      </c>
      <c r="I32" s="253"/>
      <c r="J32" s="77"/>
      <c r="M32" s="46"/>
    </row>
    <row r="33" spans="1:13" ht="16.5" customHeight="1">
      <c r="A33" s="249" t="s">
        <v>77</v>
      </c>
      <c r="B33" s="254">
        <v>22.03644930144292</v>
      </c>
      <c r="C33" s="251">
        <v>117.09700884239112</v>
      </c>
      <c r="D33" s="252"/>
      <c r="E33" s="249" t="s">
        <v>69</v>
      </c>
      <c r="F33" s="254">
        <v>189.0145395799677</v>
      </c>
      <c r="G33" s="251">
        <v>201.26740710823913</v>
      </c>
      <c r="I33" s="253"/>
      <c r="J33" s="77"/>
      <c r="M33" s="46"/>
    </row>
    <row r="34" spans="1:13" ht="18.75" customHeight="1">
      <c r="A34" s="249" t="s">
        <v>91</v>
      </c>
      <c r="B34" s="254">
        <v>22.099447513812155</v>
      </c>
      <c r="C34" s="251">
        <v>117.4317679558011</v>
      </c>
      <c r="D34" s="252"/>
      <c r="E34" s="249" t="s">
        <v>72</v>
      </c>
      <c r="F34" s="251">
        <v>192</v>
      </c>
      <c r="G34" s="251">
        <v>204.4464</v>
      </c>
      <c r="M34" s="46"/>
    </row>
    <row r="35" spans="1:13" ht="18.75" customHeight="1">
      <c r="A35" s="249" t="s">
        <v>81</v>
      </c>
      <c r="B35" s="254">
        <v>25.042881646655232</v>
      </c>
      <c r="C35" s="251">
        <v>133.07255145797598</v>
      </c>
      <c r="D35" s="252"/>
      <c r="E35" s="249" t="s">
        <v>81</v>
      </c>
      <c r="F35" s="251">
        <v>198.70107073898544</v>
      </c>
      <c r="G35" s="251">
        <v>211.5818676496402</v>
      </c>
      <c r="M35" s="46"/>
    </row>
    <row r="36" spans="1:13" ht="18.75" customHeight="1">
      <c r="A36" s="249" t="s">
        <v>69</v>
      </c>
      <c r="B36" s="254">
        <v>25.871766029246345</v>
      </c>
      <c r="C36" s="251">
        <v>137.47706692913385</v>
      </c>
      <c r="D36" s="252"/>
      <c r="E36" s="249" t="s">
        <v>77</v>
      </c>
      <c r="F36" s="251">
        <v>204.89512132102504</v>
      </c>
      <c r="G36" s="251">
        <v>218.1774475606605</v>
      </c>
      <c r="M36" s="46"/>
    </row>
    <row r="37" spans="1:13" ht="18.75" customHeight="1" thickBot="1">
      <c r="A37" s="256" t="s">
        <v>65</v>
      </c>
      <c r="B37" s="258">
        <v>27.027027027027028</v>
      </c>
      <c r="C37" s="258">
        <v>143.6158783783784</v>
      </c>
      <c r="D37" s="252"/>
      <c r="E37" s="256" t="s">
        <v>79</v>
      </c>
      <c r="F37" s="258">
        <v>228.8676236044657</v>
      </c>
      <c r="G37" s="258">
        <v>243.7039673046252</v>
      </c>
      <c r="M37" s="46"/>
    </row>
    <row r="38" spans="1:7" ht="15.75">
      <c r="A38" s="261"/>
      <c r="B38" s="262"/>
      <c r="C38" s="250"/>
      <c r="D38" s="249"/>
      <c r="E38" s="261"/>
      <c r="F38" s="262"/>
      <c r="G38" s="250"/>
    </row>
    <row r="39" spans="1:7" ht="15.75">
      <c r="A39" s="261"/>
      <c r="B39" s="262"/>
      <c r="C39" s="250"/>
      <c r="D39" s="249"/>
      <c r="E39" s="261"/>
      <c r="F39" s="262"/>
      <c r="G39" s="250"/>
    </row>
    <row r="40" spans="1:7" ht="16.5" thickBot="1">
      <c r="A40" s="263" t="s">
        <v>99</v>
      </c>
      <c r="B40" s="264"/>
      <c r="C40" s="265"/>
      <c r="D40" s="249"/>
      <c r="E40" s="263" t="s">
        <v>100</v>
      </c>
      <c r="F40" s="264"/>
      <c r="G40" s="265"/>
    </row>
    <row r="41" spans="1:7" ht="15.75" thickTop="1">
      <c r="A41" s="249" t="s">
        <v>45</v>
      </c>
      <c r="B41" s="250">
        <v>29.940119760479043</v>
      </c>
      <c r="C41" s="252">
        <v>65.03234936377244</v>
      </c>
      <c r="D41" s="249"/>
      <c r="E41" s="249" t="s">
        <v>42</v>
      </c>
      <c r="F41" s="250">
        <v>46.692392928431055</v>
      </c>
      <c r="G41" s="252">
        <v>62.49069111890175</v>
      </c>
    </row>
    <row r="42" spans="1:7" ht="15">
      <c r="A42" s="249" t="s">
        <v>53</v>
      </c>
      <c r="B42" s="250">
        <v>32.92246636056836</v>
      </c>
      <c r="C42" s="252">
        <v>71.51024616486941</v>
      </c>
      <c r="D42" s="249"/>
      <c r="E42" s="249" t="s">
        <v>44</v>
      </c>
      <c r="F42" s="250">
        <v>49.87477095553556</v>
      </c>
      <c r="G42" s="252">
        <v>66.7498217790114</v>
      </c>
    </row>
    <row r="43" spans="1:7" ht="15">
      <c r="A43" s="249" t="s">
        <v>48</v>
      </c>
      <c r="B43" s="250">
        <v>37.58818342151675</v>
      </c>
      <c r="C43" s="252">
        <v>81.64455906566907</v>
      </c>
      <c r="D43" s="249"/>
      <c r="E43" s="249" t="s">
        <v>46</v>
      </c>
      <c r="F43" s="250">
        <v>50.2364131643967</v>
      </c>
      <c r="G43" s="252">
        <v>67.23382506417475</v>
      </c>
    </row>
    <row r="44" spans="1:7" ht="15">
      <c r="A44" s="249" t="s">
        <v>50</v>
      </c>
      <c r="B44" s="250">
        <v>37.9928507935593</v>
      </c>
      <c r="C44" s="250">
        <v>82.52352916082309</v>
      </c>
      <c r="D44" s="249"/>
      <c r="E44" s="249" t="s">
        <v>98</v>
      </c>
      <c r="F44" s="250">
        <v>58.8235294117647</v>
      </c>
      <c r="G44" s="252">
        <v>78.72637867647057</v>
      </c>
    </row>
    <row r="45" spans="1:7" ht="15">
      <c r="A45" s="249" t="s">
        <v>42</v>
      </c>
      <c r="B45" s="250">
        <v>40.511240861140664</v>
      </c>
      <c r="C45" s="252">
        <v>87.99367503931056</v>
      </c>
      <c r="D45" s="249"/>
      <c r="E45" s="249" t="s">
        <v>50</v>
      </c>
      <c r="F45" s="250">
        <v>59.322536631666374</v>
      </c>
      <c r="G45" s="252">
        <v>79.3942242095272</v>
      </c>
    </row>
    <row r="46" spans="1:7" ht="15">
      <c r="A46" s="249" t="s">
        <v>44</v>
      </c>
      <c r="B46" s="250">
        <v>40.87610247534405</v>
      </c>
      <c r="C46" s="250">
        <v>88.78618382531832</v>
      </c>
      <c r="D46" s="249"/>
      <c r="E46" s="249" t="s">
        <v>47</v>
      </c>
      <c r="F46" s="250">
        <v>63.43283582089553</v>
      </c>
      <c r="G46" s="250">
        <v>84.89523670708955</v>
      </c>
    </row>
    <row r="47" spans="1:7" ht="15">
      <c r="A47" s="249" t="s">
        <v>46</v>
      </c>
      <c r="B47" s="250">
        <v>41.022757351559704</v>
      </c>
      <c r="C47" s="252">
        <v>89.1047300175933</v>
      </c>
      <c r="D47" s="249"/>
      <c r="E47" s="249" t="s">
        <v>54</v>
      </c>
      <c r="F47" s="250">
        <v>64.53175131666566</v>
      </c>
      <c r="G47" s="252">
        <v>86.36596854379806</v>
      </c>
    </row>
    <row r="48" spans="1:7" ht="15">
      <c r="A48" s="249" t="s">
        <v>47</v>
      </c>
      <c r="B48" s="254">
        <v>43.819760231500624</v>
      </c>
      <c r="C48" s="252">
        <v>95.18004534415047</v>
      </c>
      <c r="D48" s="249"/>
      <c r="E48" s="249" t="s">
        <v>56</v>
      </c>
      <c r="F48" s="254">
        <v>68.33374199590801</v>
      </c>
      <c r="G48" s="252">
        <v>91.45435682875161</v>
      </c>
    </row>
    <row r="49" spans="1:7" ht="15">
      <c r="A49" s="249" t="s">
        <v>51</v>
      </c>
      <c r="B49" s="250">
        <v>44.31418522860493</v>
      </c>
      <c r="C49" s="250">
        <v>96.2539762236225</v>
      </c>
      <c r="D49" s="249"/>
      <c r="E49" s="249" t="s">
        <v>52</v>
      </c>
      <c r="F49" s="250">
        <v>69.26406926406926</v>
      </c>
      <c r="G49" s="250">
        <v>92.69945887445887</v>
      </c>
    </row>
    <row r="50" spans="1:7" ht="15.75" thickBot="1">
      <c r="A50" s="256" t="s">
        <v>1</v>
      </c>
      <c r="B50" s="257">
        <v>46.03880999747147</v>
      </c>
      <c r="C50" s="257">
        <v>100</v>
      </c>
      <c r="D50" s="249"/>
      <c r="E50" s="249" t="s">
        <v>48</v>
      </c>
      <c r="F50" s="250">
        <v>72.04968944099379</v>
      </c>
      <c r="G50" s="250">
        <v>96.42758928571428</v>
      </c>
    </row>
    <row r="51" spans="1:7" ht="15">
      <c r="A51" s="249" t="s">
        <v>56</v>
      </c>
      <c r="B51" s="250">
        <v>46.107586564249274</v>
      </c>
      <c r="C51" s="252">
        <v>100.14938823740576</v>
      </c>
      <c r="D51" s="249"/>
      <c r="E51" s="249" t="s">
        <v>59</v>
      </c>
      <c r="F51" s="250">
        <v>73.27127659574468</v>
      </c>
      <c r="G51" s="252">
        <v>98.06249854554521</v>
      </c>
    </row>
    <row r="52" spans="1:7" ht="15.75" thickBot="1">
      <c r="A52" s="249" t="s">
        <v>52</v>
      </c>
      <c r="B52" s="250">
        <v>49.684542586750794</v>
      </c>
      <c r="C52" s="252">
        <v>107.91882455145898</v>
      </c>
      <c r="D52" s="249"/>
      <c r="E52" s="256" t="s">
        <v>1</v>
      </c>
      <c r="F52" s="257">
        <v>74.71895748374571</v>
      </c>
      <c r="G52" s="257">
        <v>100</v>
      </c>
    </row>
    <row r="53" spans="1:7" ht="15">
      <c r="A53" s="249" t="s">
        <v>54</v>
      </c>
      <c r="B53" s="250">
        <v>49.912063937309384</v>
      </c>
      <c r="C53" s="252">
        <v>108.41301923323093</v>
      </c>
      <c r="D53" s="249"/>
      <c r="E53" s="249" t="s">
        <v>60</v>
      </c>
      <c r="F53" s="250">
        <v>78.64623739332815</v>
      </c>
      <c r="G53" s="252">
        <v>105.25606893061479</v>
      </c>
    </row>
    <row r="54" spans="1:7" ht="15">
      <c r="A54" s="249" t="s">
        <v>55</v>
      </c>
      <c r="B54" s="250">
        <v>58.16788575409265</v>
      </c>
      <c r="C54" s="252">
        <v>126.34532855494601</v>
      </c>
      <c r="D54" s="249"/>
      <c r="E54" s="249" t="s">
        <v>51</v>
      </c>
      <c r="F54" s="250">
        <v>80.32128514056225</v>
      </c>
      <c r="G54" s="252">
        <v>107.49786646586345</v>
      </c>
    </row>
    <row r="55" spans="1:7" ht="15">
      <c r="A55" s="249" t="s">
        <v>91</v>
      </c>
      <c r="B55" s="250">
        <v>64.71816283924844</v>
      </c>
      <c r="C55" s="252">
        <v>140.57305747651355</v>
      </c>
      <c r="D55" s="249"/>
      <c r="E55" s="249" t="s">
        <v>71</v>
      </c>
      <c r="F55" s="250">
        <v>81.86813186813187</v>
      </c>
      <c r="G55" s="252">
        <v>109.56808636675824</v>
      </c>
    </row>
    <row r="56" spans="1:7" ht="15">
      <c r="A56" s="249" t="s">
        <v>60</v>
      </c>
      <c r="B56" s="250">
        <v>67.7960899855753</v>
      </c>
      <c r="C56" s="252">
        <v>147.25856291528558</v>
      </c>
      <c r="D56" s="249"/>
      <c r="E56" s="249" t="s">
        <v>62</v>
      </c>
      <c r="F56" s="250">
        <v>82.59795270031768</v>
      </c>
      <c r="G56" s="252">
        <v>110.54484093716906</v>
      </c>
    </row>
    <row r="57" spans="1:7" ht="15">
      <c r="A57" s="249" t="s">
        <v>62</v>
      </c>
      <c r="B57" s="250">
        <v>68.87509833056552</v>
      </c>
      <c r="C57" s="252">
        <v>149.6022558670571</v>
      </c>
      <c r="D57" s="249"/>
      <c r="E57" s="249" t="s">
        <v>64</v>
      </c>
      <c r="F57" s="250">
        <v>92.08103130755065</v>
      </c>
      <c r="G57" s="252">
        <v>123.23650437384899</v>
      </c>
    </row>
    <row r="58" spans="1:7" ht="15">
      <c r="A58" s="249" t="s">
        <v>58</v>
      </c>
      <c r="B58" s="250">
        <v>69.5798319327731</v>
      </c>
      <c r="C58" s="252">
        <v>151.132993960084</v>
      </c>
      <c r="D58" s="249"/>
      <c r="E58" s="249" t="s">
        <v>69</v>
      </c>
      <c r="F58" s="250">
        <v>92.93680297397769</v>
      </c>
      <c r="G58" s="252">
        <v>124.38182504646839</v>
      </c>
    </row>
    <row r="59" spans="1:7" ht="15">
      <c r="A59" s="249" t="s">
        <v>59</v>
      </c>
      <c r="B59" s="250">
        <v>70.99298124496606</v>
      </c>
      <c r="C59" s="252">
        <v>154.20246798052582</v>
      </c>
      <c r="D59" s="249"/>
      <c r="E59" s="249" t="s">
        <v>91</v>
      </c>
      <c r="F59" s="250">
        <v>98</v>
      </c>
      <c r="G59" s="252">
        <v>131.04661783854166</v>
      </c>
    </row>
    <row r="60" spans="1:7" ht="15">
      <c r="A60" s="249" t="s">
        <v>67</v>
      </c>
      <c r="B60" s="250">
        <v>72.7470141150923</v>
      </c>
      <c r="C60" s="252">
        <v>158.0123685192725</v>
      </c>
      <c r="D60" s="249"/>
      <c r="E60" s="249" t="s">
        <v>72</v>
      </c>
      <c r="F60" s="250">
        <v>103.97553516819572</v>
      </c>
      <c r="G60" s="252">
        <v>139.15549503058105</v>
      </c>
    </row>
    <row r="61" spans="1:7" ht="15">
      <c r="A61" s="249" t="s">
        <v>69</v>
      </c>
      <c r="B61" s="260">
        <v>76.95769576957696</v>
      </c>
      <c r="C61" s="260">
        <v>167.1583079011026</v>
      </c>
      <c r="D61" s="249"/>
      <c r="E61" s="249" t="s">
        <v>53</v>
      </c>
      <c r="F61" s="260">
        <v>104.54690434844242</v>
      </c>
      <c r="G61" s="260">
        <v>139.92018608019987</v>
      </c>
    </row>
    <row r="62" spans="1:7" ht="15">
      <c r="A62" s="249" t="s">
        <v>98</v>
      </c>
      <c r="B62" s="250">
        <v>77.49077490774908</v>
      </c>
      <c r="C62" s="250">
        <v>168.31619868542435</v>
      </c>
      <c r="D62" s="249"/>
      <c r="E62" s="249" t="s">
        <v>55</v>
      </c>
      <c r="F62" s="250">
        <v>106.28571428571429</v>
      </c>
      <c r="G62" s="250">
        <v>142.24731964285715</v>
      </c>
    </row>
    <row r="63" spans="1:7" ht="15">
      <c r="A63" s="249" t="s">
        <v>64</v>
      </c>
      <c r="B63" s="254">
        <v>78.19177752362607</v>
      </c>
      <c r="C63" s="252">
        <v>169.8388327759134</v>
      </c>
      <c r="D63" s="249"/>
      <c r="E63" s="249" t="s">
        <v>68</v>
      </c>
      <c r="F63" s="254">
        <v>108.719646799117</v>
      </c>
      <c r="G63" s="252">
        <v>145.5047694191501</v>
      </c>
    </row>
    <row r="64" spans="1:7" ht="15">
      <c r="A64" s="249" t="s">
        <v>68</v>
      </c>
      <c r="B64" s="250">
        <v>94.9770074283693</v>
      </c>
      <c r="C64" s="250">
        <v>206.2977028154846</v>
      </c>
      <c r="D64" s="249"/>
      <c r="E64" s="249" t="s">
        <v>70</v>
      </c>
      <c r="F64" s="250">
        <v>110.22167487684729</v>
      </c>
      <c r="G64" s="250">
        <v>147.51500635006155</v>
      </c>
    </row>
    <row r="65" spans="1:7" ht="15">
      <c r="A65" s="249" t="s">
        <v>71</v>
      </c>
      <c r="B65" s="250">
        <v>95.58567952728536</v>
      </c>
      <c r="C65" s="252">
        <v>207.61978759341324</v>
      </c>
      <c r="D65" s="249"/>
      <c r="E65" s="249" t="s">
        <v>45</v>
      </c>
      <c r="F65" s="250">
        <v>111.1111111111111</v>
      </c>
      <c r="G65" s="252">
        <v>148.7053819444444</v>
      </c>
    </row>
    <row r="66" spans="1:7" ht="15">
      <c r="A66" s="249" t="s">
        <v>65</v>
      </c>
      <c r="B66" s="250">
        <v>100.45513654096229</v>
      </c>
      <c r="C66" s="252">
        <v>218.19664006623861</v>
      </c>
      <c r="D66" s="249"/>
      <c r="E66" s="249" t="s">
        <v>65</v>
      </c>
      <c r="F66" s="250">
        <v>111.28284389489954</v>
      </c>
      <c r="G66" s="252">
        <v>148.9352202472952</v>
      </c>
    </row>
    <row r="67" spans="1:7" ht="17.25" customHeight="1">
      <c r="A67" s="249" t="s">
        <v>73</v>
      </c>
      <c r="B67" s="250">
        <v>106.86517783291977</v>
      </c>
      <c r="C67" s="252">
        <v>232.11976556038047</v>
      </c>
      <c r="D67" s="249"/>
      <c r="E67" s="249" t="s">
        <v>58</v>
      </c>
      <c r="F67" s="250">
        <v>113.71629542790153</v>
      </c>
      <c r="G67" s="252">
        <v>152.1920263042204</v>
      </c>
    </row>
    <row r="68" spans="1:7" ht="17.25" customHeight="1">
      <c r="A68" s="249" t="s">
        <v>72</v>
      </c>
      <c r="B68" s="254">
        <v>109.58904109589041</v>
      </c>
      <c r="C68" s="252">
        <v>238.03621575342464</v>
      </c>
      <c r="D68" s="249"/>
      <c r="E68" s="249" t="s">
        <v>67</v>
      </c>
      <c r="F68" s="254">
        <v>120.44817927170868</v>
      </c>
      <c r="G68" s="252">
        <v>161.20163252801117</v>
      </c>
    </row>
    <row r="69" spans="1:7" ht="17.25" customHeight="1">
      <c r="A69" s="249" t="s">
        <v>70</v>
      </c>
      <c r="B69" s="254">
        <v>114.2046462138677</v>
      </c>
      <c r="C69" s="254">
        <v>248.06168148164565</v>
      </c>
      <c r="D69" s="249"/>
      <c r="E69" s="249" t="s">
        <v>73</v>
      </c>
      <c r="F69" s="254">
        <v>122.93456708526107</v>
      </c>
      <c r="G69" s="254">
        <v>164.52928577329806</v>
      </c>
    </row>
    <row r="70" spans="1:7" ht="17.25" customHeight="1">
      <c r="A70" s="249" t="s">
        <v>77</v>
      </c>
      <c r="B70" s="254">
        <v>133.62354558458367</v>
      </c>
      <c r="C70" s="254">
        <v>290.24109352939945</v>
      </c>
      <c r="D70" s="249"/>
      <c r="E70" s="249" t="s">
        <v>77</v>
      </c>
      <c r="F70" s="254">
        <v>142.34628248006172</v>
      </c>
      <c r="G70" s="254">
        <v>190.50892474112422</v>
      </c>
    </row>
    <row r="71" spans="1:7" ht="17.25" customHeight="1">
      <c r="A71" s="249" t="s">
        <v>79</v>
      </c>
      <c r="B71" s="254">
        <v>140.21375019939384</v>
      </c>
      <c r="C71" s="254">
        <v>304.5555482582948</v>
      </c>
      <c r="D71" s="249"/>
      <c r="E71" s="249" t="s">
        <v>79</v>
      </c>
      <c r="F71" s="254">
        <v>157.41626794258374</v>
      </c>
      <c r="G71" s="254">
        <v>210.67781623803828</v>
      </c>
    </row>
    <row r="72" spans="1:7" ht="17.25" customHeight="1" thickBot="1">
      <c r="A72" s="256" t="s">
        <v>81</v>
      </c>
      <c r="B72" s="258">
        <v>146.5778316172017</v>
      </c>
      <c r="C72" s="258">
        <v>318.37884520745</v>
      </c>
      <c r="D72" s="249"/>
      <c r="E72" s="256" t="s">
        <v>81</v>
      </c>
      <c r="F72" s="258">
        <v>186.9413136416634</v>
      </c>
      <c r="G72" s="258">
        <v>250.19261501651764</v>
      </c>
    </row>
    <row r="73" spans="1:4" s="267" customFormat="1" ht="12">
      <c r="A73" s="266"/>
      <c r="D73" s="268"/>
    </row>
    <row r="74" spans="1:4" s="267" customFormat="1" ht="12">
      <c r="A74" s="266"/>
      <c r="D74" s="268"/>
    </row>
    <row r="77" spans="1:94" s="270" customFormat="1" ht="12.75">
      <c r="A77" s="269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CO77" s="271"/>
      <c r="CP77" s="272"/>
    </row>
    <row r="78" s="3" customFormat="1" ht="12.75">
      <c r="A78" s="269"/>
    </row>
    <row r="79" s="3" customFormat="1" ht="12.75">
      <c r="A79" s="273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Andrew Knight</cp:lastModifiedBy>
  <dcterms:created xsi:type="dcterms:W3CDTF">2010-10-26T15:29:17Z</dcterms:created>
  <dcterms:modified xsi:type="dcterms:W3CDTF">2010-11-04T09:45:12Z</dcterms:modified>
  <cp:category/>
  <cp:version/>
  <cp:contentType/>
  <cp:contentStatus/>
</cp:coreProperties>
</file>