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5" windowWidth="7620" windowHeight="8520" tabRatio="757" activeTab="1"/>
  </bookViews>
  <sheets>
    <sheet name="comments" sheetId="1" r:id="rId1"/>
    <sheet name="Contents" sheetId="2" r:id="rId2"/>
    <sheet name="Tab 6.1-6.2" sheetId="3" r:id="rId3"/>
    <sheet name="Tab 6.3-6.6" sheetId="4" r:id="rId4"/>
    <sheet name="Traffic, max diff" sheetId="5" r:id="rId5"/>
  </sheets>
  <definedNames>
    <definedName name="_xlfn.IFERROR" hidden="1">#NAME?</definedName>
    <definedName name="axis">OFFSET(#REF!,1,0,COUNTIF(#REF!,"&gt;0"),1)</definedName>
    <definedName name="count">OFFSET(#REF!,1,1,COUNTIF(#REF!,"&gt;0"),1)</definedName>
    <definedName name="_xlnm.Print_Area" localSheetId="2">'Tab 6.1-6.2'!$A$1:$AK$90</definedName>
    <definedName name="_xlnm.Print_Area" localSheetId="3">'Tab 6.3-6.6'!$A$1:$AO$91</definedName>
    <definedName name="subset">IF(COUNT(#REF!)&gt;15,#REF!,IF(COUNT(#REF!)&gt;10,#REF!,IF(COUNT(#REF!)&gt;5,#REF!,IF(COUNT(#REF!)&gt;2,#REF!,#REF!))))</definedName>
    <definedName name="variable">IF(COUNT(#REF!)&gt;15,#REF!,IF(COUNT(#REF!)&gt;10,#REF!,IF(COUNT(#REF!)&gt;5,#REF!,IF(COUNT(#REF!)&gt;2,#REF!,#REF!))))</definedName>
  </definedNames>
  <calcPr fullCalcOnLoad="1"/>
</workbook>
</file>

<file path=xl/sharedStrings.xml><?xml version="1.0" encoding="utf-8"?>
<sst xmlns="http://schemas.openxmlformats.org/spreadsheetml/2006/main" count="176" uniqueCount="137">
  <si>
    <t>Total</t>
  </si>
  <si>
    <t>Tayside</t>
  </si>
  <si>
    <t>Fife</t>
  </si>
  <si>
    <t>Scotland</t>
  </si>
  <si>
    <t>Numbers</t>
  </si>
  <si>
    <t>Pedal cycle</t>
  </si>
  <si>
    <t>Car</t>
  </si>
  <si>
    <t>Taxi</t>
  </si>
  <si>
    <t>Minibus</t>
  </si>
  <si>
    <t>Bus/coach</t>
  </si>
  <si>
    <t>Light goods</t>
  </si>
  <si>
    <t>Heavy goods</t>
  </si>
  <si>
    <t>1.  Includes all two wheeled motor vehicles.</t>
  </si>
  <si>
    <t>Per cent change:</t>
  </si>
  <si>
    <t>average</t>
  </si>
  <si>
    <t xml:space="preserve">Young </t>
  </si>
  <si>
    <t>Older</t>
  </si>
  <si>
    <t>Children</t>
  </si>
  <si>
    <t>Persons</t>
  </si>
  <si>
    <t>Adults</t>
  </si>
  <si>
    <t>0-15</t>
  </si>
  <si>
    <t xml:space="preserve">16-24  </t>
  </si>
  <si>
    <t>25-59</t>
  </si>
  <si>
    <t>60+</t>
  </si>
  <si>
    <t>Pedestrian</t>
  </si>
  <si>
    <t>Motorcycle</t>
  </si>
  <si>
    <t>Bus/Coach</t>
  </si>
  <si>
    <t>Motorway</t>
  </si>
  <si>
    <t>Built-up</t>
  </si>
  <si>
    <t>accidents</t>
  </si>
  <si>
    <t>only</t>
  </si>
  <si>
    <t xml:space="preserve">Damage </t>
  </si>
  <si>
    <t xml:space="preserve">All </t>
  </si>
  <si>
    <t>Dumfries &amp; Galloway</t>
  </si>
  <si>
    <t>This is the 'threshold' for the difference between the TOTALS and the sum of their parts</t>
  </si>
  <si>
    <t>formulae are written in BLUE</t>
  </si>
  <si>
    <t>All Text and figures are formatted to 'ARIEL' - font size 10 (Headers are BOLD and font size 14)</t>
  </si>
  <si>
    <t>Titles and headings should be in BOLD</t>
  </si>
  <si>
    <t>known</t>
  </si>
  <si>
    <t>1. Including those casualties whose age was not known.</t>
  </si>
  <si>
    <t>Injury Accidents</t>
  </si>
  <si>
    <t>All</t>
  </si>
  <si>
    <t>injury</t>
  </si>
  <si>
    <t>Built up roads</t>
  </si>
  <si>
    <t xml:space="preserve">   Fatal</t>
  </si>
  <si>
    <t xml:space="preserve">   Serious</t>
  </si>
  <si>
    <t xml:space="preserve">   Fatal and Serious</t>
  </si>
  <si>
    <t xml:space="preserve">   Slight</t>
  </si>
  <si>
    <t xml:space="preserve">   All severities</t>
  </si>
  <si>
    <t>Non-built up roads</t>
  </si>
  <si>
    <t>All roads</t>
  </si>
  <si>
    <t>Maximum difference between total and sum of components:</t>
  </si>
  <si>
    <t>Child casualties</t>
  </si>
  <si>
    <t>Traffic estimates - for calculating slight casualty rates</t>
  </si>
  <si>
    <t>million veh-kms</t>
  </si>
  <si>
    <t>Slight casualty</t>
  </si>
  <si>
    <t>100 million veh-kms</t>
  </si>
  <si>
    <t>INJURY ROAD ACCIDENTS</t>
  </si>
  <si>
    <t>-</t>
  </si>
  <si>
    <t xml:space="preserve">          Rates per 1,000 population</t>
  </si>
  <si>
    <t>1.  Including any casualties whose mode of transport is not known</t>
  </si>
  <si>
    <t>Killed</t>
  </si>
  <si>
    <t>Serious injury</t>
  </si>
  <si>
    <t>Killed &amp; Serious</t>
  </si>
  <si>
    <t>Slight injury</t>
  </si>
  <si>
    <t xml:space="preserve">    </t>
  </si>
  <si>
    <r>
      <t>Motor cycle</t>
    </r>
    <r>
      <rPr>
        <vertAlign val="superscript"/>
        <sz val="12"/>
        <rFont val="Arial"/>
        <family val="2"/>
      </rPr>
      <t>1</t>
    </r>
  </si>
  <si>
    <r>
      <t>All casualties</t>
    </r>
    <r>
      <rPr>
        <b/>
        <vertAlign val="superscript"/>
        <sz val="12"/>
        <rFont val="Arial"/>
        <family val="2"/>
      </rPr>
      <t>1</t>
    </r>
  </si>
  <si>
    <r>
      <t>Other</t>
    </r>
    <r>
      <rPr>
        <vertAlign val="superscript"/>
        <sz val="12"/>
        <rFont val="Arial"/>
        <family val="2"/>
      </rPr>
      <t>1</t>
    </r>
  </si>
  <si>
    <t>keyed in from Table 5.1</t>
  </si>
  <si>
    <t>Other</t>
  </si>
  <si>
    <t>Table 6.1    Reported accidents by type of road and severity</t>
  </si>
  <si>
    <t xml:space="preserve">Table 6.3      Reported vehicles involved by type of vehicle </t>
  </si>
  <si>
    <t>Table 6.4    Reported child casualties and all casualties, by severity; and the slight casualty rate</t>
  </si>
  <si>
    <t>Table 6.6   Costs of injury accidents by type of road, and of 'damage only' accidents</t>
  </si>
  <si>
    <t>2004-08 average</t>
  </si>
  <si>
    <t>04-08 average</t>
  </si>
  <si>
    <t>Aberdeen City</t>
  </si>
  <si>
    <t>Aberdeenshire &amp; Moray</t>
  </si>
  <si>
    <t>Argyll &amp; West Dunbartonshire</t>
  </si>
  <si>
    <t>Forth Valley</t>
  </si>
  <si>
    <t>Ayrshire</t>
  </si>
  <si>
    <t>Greater Glasgow</t>
  </si>
  <si>
    <t>Lothians &amp; Scottish Borders</t>
  </si>
  <si>
    <t>Edinburgh</t>
  </si>
  <si>
    <t>Highlands &amp; Islands</t>
  </si>
  <si>
    <t>Renfrewshire &amp; Inverclyde</t>
  </si>
  <si>
    <t>Lanarkshire</t>
  </si>
  <si>
    <t>Aberdeenshire</t>
  </si>
  <si>
    <t>Moray</t>
  </si>
  <si>
    <t>Angus</t>
  </si>
  <si>
    <t>Dundee City</t>
  </si>
  <si>
    <t>Perth &amp; Kinross</t>
  </si>
  <si>
    <t>Argyll &amp; Bute</t>
  </si>
  <si>
    <t>West Dunbartonshire</t>
  </si>
  <si>
    <t>Clackmannanshire</t>
  </si>
  <si>
    <t>Falkirk</t>
  </si>
  <si>
    <t>Stirling</t>
  </si>
  <si>
    <t>East Ayrshire</t>
  </si>
  <si>
    <t>North Ayrshire</t>
  </si>
  <si>
    <t>South Ayrshire</t>
  </si>
  <si>
    <t>East Dunbartonshire</t>
  </si>
  <si>
    <t>East Renfrewshire</t>
  </si>
  <si>
    <t>Glasgow City</t>
  </si>
  <si>
    <t>East Lothian</t>
  </si>
  <si>
    <t>Midlothian</t>
  </si>
  <si>
    <t>Scottish Borders</t>
  </si>
  <si>
    <t>West Lothian</t>
  </si>
  <si>
    <t>Eilean Siar</t>
  </si>
  <si>
    <t>Highland</t>
  </si>
  <si>
    <t>Orkney Islands</t>
  </si>
  <si>
    <t>Shetland Islands</t>
  </si>
  <si>
    <t>Inverclyde</t>
  </si>
  <si>
    <t>Renfrewshire</t>
  </si>
  <si>
    <t>North Lanarkshire</t>
  </si>
  <si>
    <t>South Lanarkshire</t>
  </si>
  <si>
    <t>Table 6.2   Reported accidents by police force division and local authority area</t>
  </si>
  <si>
    <t>Note: Detailed figures for casualties by local authority area can be found in Reported Road Casualties Scotland table B</t>
  </si>
  <si>
    <t>Age not</t>
  </si>
  <si>
    <r>
      <t>rate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per </t>
    </r>
  </si>
  <si>
    <t>Non</t>
  </si>
  <si>
    <t>Reported accidents by type of road and severity</t>
  </si>
  <si>
    <t xml:space="preserve">Reported vehicles involved by type of vehicle </t>
  </si>
  <si>
    <t>Reported child casualties and all casualties, by severity; and the slight casualty rate</t>
  </si>
  <si>
    <t>Costs of injury accidents by type of road, and of 'damage only' accidents</t>
  </si>
  <si>
    <t>2014 on 2004-08</t>
  </si>
  <si>
    <t>Table 6.5  Reported casualties by mode of transport and age group, 2014</t>
  </si>
  <si>
    <t>£ million at 2014 prices</t>
  </si>
  <si>
    <t>Contents</t>
  </si>
  <si>
    <t>Table 6.1</t>
  </si>
  <si>
    <t>Table 6.2</t>
  </si>
  <si>
    <t>Table 6.3</t>
  </si>
  <si>
    <t>Table 6.4</t>
  </si>
  <si>
    <t>Table 6.5</t>
  </si>
  <si>
    <t>Table 6.6</t>
  </si>
  <si>
    <t xml:space="preserve"> Reported accidents by police force division and local authority area</t>
  </si>
  <si>
    <t>Reported casualties by mode of transport and age group, 2014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</si>
</sst>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General_)"/>
    <numFmt numFmtId="166" formatCode="0.0_)"/>
    <numFmt numFmtId="167" formatCode="#,##0_);\(#,##0\)"/>
    <numFmt numFmtId="168" formatCode="#,##0.0"/>
    <numFmt numFmtId="169" formatCode="_-* #,##0_-;\-* #,##0_-;_-* &quot;-&quot;??_-;_-@_-"/>
    <numFmt numFmtId="170" formatCode="_-* #,##0.0_-;\-* #,##0.0_-;_-* &quot;-&quot;??_-;_-@_-"/>
    <numFmt numFmtId="171" formatCode="#,###.00;\-#,###.00"/>
    <numFmt numFmtId="172" formatCode="#,##0_ ;\-#,##0\ "/>
    <numFmt numFmtId="173" formatCode="0.000"/>
    <numFmt numFmtId="174" formatCode="0.00000"/>
    <numFmt numFmtId="175" formatCode="0.0000"/>
    <numFmt numFmtId="176" formatCode="0.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8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50"/>
      <name val="Arial"/>
      <family val="2"/>
    </font>
    <font>
      <sz val="10"/>
      <color indexed="18"/>
      <name val="Arial"/>
      <family val="2"/>
    </font>
    <font>
      <u val="single"/>
      <sz val="12"/>
      <name val="Arial"/>
      <family val="2"/>
    </font>
    <font>
      <b/>
      <sz val="16"/>
      <name val="Arial"/>
      <family val="2"/>
    </font>
    <font>
      <sz val="12"/>
      <color indexed="12"/>
      <name val="Arial"/>
      <family val="2"/>
    </font>
    <font>
      <vertAlign val="superscript"/>
      <sz val="12"/>
      <name val="Arial"/>
      <family val="2"/>
    </font>
    <font>
      <sz val="12"/>
      <color indexed="56"/>
      <name val="Arial"/>
      <family val="2"/>
    </font>
    <font>
      <sz val="10"/>
      <color indexed="56"/>
      <name val="Arial"/>
      <family val="2"/>
    </font>
    <font>
      <u val="single"/>
      <sz val="10.2"/>
      <color indexed="12"/>
      <name val="Arial"/>
      <family val="2"/>
    </font>
    <font>
      <u val="single"/>
      <sz val="10.2"/>
      <color indexed="36"/>
      <name val="Arial"/>
      <family val="2"/>
    </font>
    <font>
      <b/>
      <sz val="12"/>
      <color indexed="12"/>
      <name val="Arial"/>
      <family val="2"/>
    </font>
    <font>
      <b/>
      <vertAlign val="superscript"/>
      <sz val="12"/>
      <name val="Arial"/>
      <family val="2"/>
    </font>
    <font>
      <u val="single"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rgb="FF800080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rgb="FF0000FF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4" fillId="0" borderId="0">
      <alignment/>
      <protection/>
    </xf>
    <xf numFmtId="0" fontId="0" fillId="32" borderId="7" applyNumberFormat="0" applyFont="0" applyAlignment="0" applyProtection="0"/>
    <xf numFmtId="0" fontId="44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168" fontId="4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Border="1" applyAlignment="1">
      <alignment/>
    </xf>
    <xf numFmtId="169" fontId="0" fillId="0" borderId="0" xfId="42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169" fontId="0" fillId="0" borderId="0" xfId="42" applyNumberFormat="1" applyFont="1" applyAlignment="1">
      <alignment horizontal="center"/>
    </xf>
    <xf numFmtId="0" fontId="12" fillId="0" borderId="0" xfId="0" applyFont="1" applyAlignment="1">
      <alignment horizontal="left" indent="2"/>
    </xf>
    <xf numFmtId="169" fontId="13" fillId="0" borderId="0" xfId="42" applyNumberFormat="1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15" fillId="0" borderId="0" xfId="0" applyNumberFormat="1" applyFont="1" applyAlignment="1">
      <alignment horizontal="right"/>
    </xf>
    <xf numFmtId="1" fontId="15" fillId="0" borderId="0" xfId="0" applyNumberFormat="1" applyFont="1" applyBorder="1" applyAlignment="1">
      <alignment horizontal="right"/>
    </xf>
    <xf numFmtId="2" fontId="15" fillId="0" borderId="0" xfId="0" applyNumberFormat="1" applyFont="1" applyAlignment="1">
      <alignment horizontal="right"/>
    </xf>
    <xf numFmtId="0" fontId="16" fillId="0" borderId="0" xfId="0" applyFont="1" applyAlignment="1">
      <alignment/>
    </xf>
    <xf numFmtId="37" fontId="0" fillId="0" borderId="0" xfId="0" applyNumberFormat="1" applyFont="1" applyBorder="1" applyAlignment="1">
      <alignment horizontal="right"/>
    </xf>
    <xf numFmtId="3" fontId="19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" fillId="0" borderId="11" xfId="0" applyFont="1" applyBorder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8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5" fillId="0" borderId="12" xfId="0" applyFont="1" applyBorder="1" applyAlignment="1">
      <alignment horizontal="right" wrapText="1"/>
    </xf>
    <xf numFmtId="0" fontId="5" fillId="0" borderId="12" xfId="0" applyFont="1" applyBorder="1" applyAlignment="1">
      <alignment horizontal="righ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1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>
      <alignment horizontal="left"/>
    </xf>
    <xf numFmtId="168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15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2" fontId="15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168" fontId="0" fillId="0" borderId="0" xfId="0" applyNumberFormat="1" applyFont="1" applyFill="1" applyAlignment="1">
      <alignment horizontal="right"/>
    </xf>
    <xf numFmtId="168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169" fontId="0" fillId="0" borderId="0" xfId="42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169" fontId="0" fillId="0" borderId="0" xfId="42" applyNumberFormat="1" applyFont="1" applyAlignment="1">
      <alignment/>
    </xf>
    <xf numFmtId="169" fontId="0" fillId="0" borderId="0" xfId="42" applyNumberFormat="1" applyFont="1" applyAlignment="1">
      <alignment/>
    </xf>
    <xf numFmtId="169" fontId="0" fillId="0" borderId="0" xfId="42" applyNumberFormat="1" applyFont="1" applyBorder="1" applyAlignment="1">
      <alignment/>
    </xf>
    <xf numFmtId="169" fontId="0" fillId="0" borderId="0" xfId="42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169" fontId="0" fillId="0" borderId="10" xfId="42" applyNumberFormat="1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49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65" fillId="0" borderId="11" xfId="59" applyFont="1" applyBorder="1">
      <alignment/>
      <protection/>
    </xf>
    <xf numFmtId="0" fontId="66" fillId="0" borderId="11" xfId="59" applyFont="1" applyBorder="1">
      <alignment/>
      <protection/>
    </xf>
    <xf numFmtId="0" fontId="65" fillId="0" borderId="0" xfId="59" applyFont="1" applyBorder="1">
      <alignment/>
      <protection/>
    </xf>
    <xf numFmtId="0" fontId="66" fillId="0" borderId="0" xfId="59" applyFont="1" applyBorder="1">
      <alignment/>
      <protection/>
    </xf>
    <xf numFmtId="0" fontId="66" fillId="0" borderId="0" xfId="59" applyFont="1">
      <alignment/>
      <protection/>
    </xf>
    <xf numFmtId="169" fontId="66" fillId="0" borderId="0" xfId="42" applyNumberFormat="1" applyFont="1" applyAlignment="1">
      <alignment/>
    </xf>
    <xf numFmtId="0" fontId="65" fillId="0" borderId="0" xfId="59" applyFont="1">
      <alignment/>
      <protection/>
    </xf>
    <xf numFmtId="169" fontId="65" fillId="0" borderId="0" xfId="42" applyNumberFormat="1" applyFont="1" applyAlignment="1">
      <alignment/>
    </xf>
    <xf numFmtId="0" fontId="1" fillId="0" borderId="0" xfId="59" applyFont="1">
      <alignment/>
      <protection/>
    </xf>
    <xf numFmtId="169" fontId="67" fillId="0" borderId="0" xfId="42" applyNumberFormat="1" applyFont="1" applyAlignment="1">
      <alignment/>
    </xf>
    <xf numFmtId="0" fontId="0" fillId="0" borderId="0" xfId="59" applyFont="1" applyAlignment="1">
      <alignment horizontal="left" indent="2"/>
      <protection/>
    </xf>
    <xf numFmtId="0" fontId="0" fillId="0" borderId="0" xfId="59" applyFont="1">
      <alignment/>
      <protection/>
    </xf>
    <xf numFmtId="169" fontId="67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12" fillId="0" borderId="0" xfId="0" applyFont="1" applyAlignment="1">
      <alignment/>
    </xf>
    <xf numFmtId="0" fontId="21" fillId="0" borderId="0" xfId="54" applyFont="1" applyAlignment="1" applyProtection="1">
      <alignment vertical="center"/>
      <protection/>
    </xf>
    <xf numFmtId="3" fontId="0" fillId="0" borderId="0" xfId="0" applyNumberFormat="1" applyFill="1" applyAlignment="1">
      <alignment/>
    </xf>
    <xf numFmtId="171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171" fontId="0" fillId="0" borderId="0" xfId="0" applyNumberFormat="1" applyFill="1" applyBorder="1" applyAlignment="1">
      <alignment/>
    </xf>
    <xf numFmtId="168" fontId="4" fillId="0" borderId="0" xfId="0" applyNumberFormat="1" applyFont="1" applyFill="1" applyAlignment="1">
      <alignment/>
    </xf>
    <xf numFmtId="168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Followed Hyperlink 2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te" xfId="60"/>
    <cellStyle name="Note 2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38" sqref="B38"/>
    </sheetView>
  </sheetViews>
  <sheetFormatPr defaultColWidth="8.88671875" defaultRowHeight="15"/>
  <sheetData>
    <row r="1" spans="1:2" ht="15">
      <c r="A1" s="17">
        <v>999</v>
      </c>
      <c r="B1" s="17" t="s">
        <v>34</v>
      </c>
    </row>
    <row r="2" ht="15">
      <c r="B2" s="18" t="s">
        <v>35</v>
      </c>
    </row>
    <row r="3" ht="15">
      <c r="B3" t="s">
        <v>36</v>
      </c>
    </row>
    <row r="4" ht="15">
      <c r="B4" t="s">
        <v>37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tabSelected="1" zoomScalePageLayoutView="0" workbookViewId="0" topLeftCell="A1">
      <selection activeCell="B2" sqref="B2"/>
    </sheetView>
  </sheetViews>
  <sheetFormatPr defaultColWidth="8.88671875" defaultRowHeight="15"/>
  <cols>
    <col min="1" max="1" width="10.3359375" style="0" customWidth="1"/>
  </cols>
  <sheetData>
    <row r="1" ht="20.25">
      <c r="A1" s="131" t="s">
        <v>128</v>
      </c>
    </row>
    <row r="2" spans="1:2" ht="15">
      <c r="A2" s="132" t="s">
        <v>129</v>
      </c>
      <c r="B2" s="90" t="s">
        <v>121</v>
      </c>
    </row>
    <row r="3" spans="1:2" ht="15">
      <c r="A3" s="132" t="s">
        <v>130</v>
      </c>
      <c r="B3" t="s">
        <v>135</v>
      </c>
    </row>
    <row r="4" spans="1:2" ht="15">
      <c r="A4" s="132" t="s">
        <v>131</v>
      </c>
      <c r="B4" t="s">
        <v>122</v>
      </c>
    </row>
    <row r="5" spans="1:2" ht="15">
      <c r="A5" s="132" t="s">
        <v>132</v>
      </c>
      <c r="B5" t="s">
        <v>123</v>
      </c>
    </row>
    <row r="6" spans="1:2" ht="15">
      <c r="A6" s="132" t="s">
        <v>133</v>
      </c>
      <c r="B6" t="s">
        <v>136</v>
      </c>
    </row>
    <row r="7" spans="1:2" ht="15">
      <c r="A7" s="132" t="s">
        <v>134</v>
      </c>
      <c r="B7" t="s">
        <v>124</v>
      </c>
    </row>
  </sheetData>
  <sheetProtection/>
  <hyperlinks>
    <hyperlink ref="A2" location="'Tab 6.1-6.2'!A1" display="Table 6.1"/>
    <hyperlink ref="A3:A7" location="T5.1!A1" display="Table 5.1"/>
    <hyperlink ref="A3" location="'Tab 6.1-6.2'!A1" display="Table 6.2"/>
    <hyperlink ref="A4" location="'Tab 6.3-6.6'!A1" display="Table 6.3"/>
    <hyperlink ref="A5" location="'Tab 6.3-6.6'!A1" display="Table 6.4"/>
    <hyperlink ref="A6" location="'Tab 6.3-6.6'!A1" display="Table 6.5"/>
    <hyperlink ref="A7" location="'Tab 6.3-6.6'!A1" display="Table 6.6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90"/>
  <sheetViews>
    <sheetView zoomScale="75" zoomScaleNormal="75" zoomScalePageLayoutView="0" workbookViewId="0" topLeftCell="A2">
      <selection activeCell="AL65" sqref="AL65"/>
    </sheetView>
  </sheetViews>
  <sheetFormatPr defaultColWidth="8.88671875" defaultRowHeight="15"/>
  <cols>
    <col min="1" max="1" width="27.88671875" style="1" customWidth="1"/>
    <col min="2" max="26" width="8.77734375" style="1" hidden="1" customWidth="1"/>
    <col min="27" max="31" width="8.77734375" style="1" customWidth="1"/>
    <col min="32" max="16384" width="8.88671875" style="1" customWidth="1"/>
  </cols>
  <sheetData>
    <row r="1" spans="1:29" ht="20.25" hidden="1">
      <c r="A1" s="1" t="s">
        <v>65</v>
      </c>
      <c r="AC1" s="28" t="s">
        <v>57</v>
      </c>
    </row>
    <row r="2" spans="1:35" s="9" customFormat="1" ht="15.75">
      <c r="A2" s="12" t="s">
        <v>71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92"/>
      <c r="X2" s="92"/>
      <c r="Y2" s="92"/>
      <c r="Z2" s="92"/>
      <c r="AA2" s="92"/>
      <c r="AB2" s="92"/>
      <c r="AC2" s="92"/>
      <c r="AD2" s="92"/>
      <c r="AE2" s="92"/>
      <c r="AF2" s="90"/>
      <c r="AG2" s="90"/>
      <c r="AH2" s="90"/>
      <c r="AI2" s="90"/>
    </row>
    <row r="3" spans="1:35" s="11" customFormat="1" ht="5.2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0"/>
      <c r="AG3" s="90"/>
      <c r="AH3" s="90"/>
      <c r="AI3" s="90"/>
    </row>
    <row r="4" spans="1:37" s="9" customFormat="1" ht="20.25" customHeight="1">
      <c r="A4" s="40"/>
      <c r="B4" s="40">
        <v>1979</v>
      </c>
      <c r="C4" s="40">
        <v>1980</v>
      </c>
      <c r="D4" s="40">
        <v>1981</v>
      </c>
      <c r="E4" s="40">
        <v>1982</v>
      </c>
      <c r="F4" s="40">
        <v>1983</v>
      </c>
      <c r="G4" s="40">
        <v>1984</v>
      </c>
      <c r="H4" s="40">
        <v>1985</v>
      </c>
      <c r="I4" s="40">
        <v>1986</v>
      </c>
      <c r="J4" s="40">
        <v>1987</v>
      </c>
      <c r="K4" s="40">
        <v>1988</v>
      </c>
      <c r="L4" s="40">
        <v>1989</v>
      </c>
      <c r="M4" s="40">
        <v>1990</v>
      </c>
      <c r="N4" s="40">
        <v>1991</v>
      </c>
      <c r="O4" s="40">
        <v>1992</v>
      </c>
      <c r="P4" s="40">
        <v>1993</v>
      </c>
      <c r="Q4" s="40">
        <v>1994</v>
      </c>
      <c r="R4" s="40">
        <v>1995</v>
      </c>
      <c r="S4" s="40">
        <v>1996</v>
      </c>
      <c r="T4" s="40">
        <v>1997</v>
      </c>
      <c r="U4" s="40">
        <v>1998</v>
      </c>
      <c r="V4" s="40">
        <v>1999</v>
      </c>
      <c r="W4" s="40">
        <v>2000</v>
      </c>
      <c r="X4" s="40">
        <v>2001</v>
      </c>
      <c r="Y4" s="40">
        <v>2002</v>
      </c>
      <c r="Z4" s="40">
        <v>2003</v>
      </c>
      <c r="AA4" s="40">
        <v>2004</v>
      </c>
      <c r="AB4" s="40">
        <v>2005</v>
      </c>
      <c r="AC4" s="40">
        <v>2006</v>
      </c>
      <c r="AD4" s="40">
        <v>2007</v>
      </c>
      <c r="AE4" s="40">
        <v>2008</v>
      </c>
      <c r="AF4" s="40">
        <v>2009</v>
      </c>
      <c r="AG4" s="40">
        <v>2010</v>
      </c>
      <c r="AH4" s="40">
        <v>2011</v>
      </c>
      <c r="AI4" s="40">
        <v>2012</v>
      </c>
      <c r="AJ4" s="40">
        <v>2013</v>
      </c>
      <c r="AK4" s="40">
        <v>2014</v>
      </c>
    </row>
    <row r="5" spans="1:35" ht="15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90"/>
      <c r="X5" s="106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</row>
    <row r="6" spans="1:35" ht="15.75">
      <c r="A6" s="41" t="s">
        <v>43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107"/>
      <c r="X6" s="107"/>
      <c r="Y6" s="107"/>
      <c r="Z6" s="107"/>
      <c r="AA6" s="107"/>
      <c r="AB6" s="107"/>
      <c r="AC6" s="107"/>
      <c r="AD6" s="90"/>
      <c r="AE6" s="90"/>
      <c r="AF6" s="90"/>
      <c r="AG6" s="90"/>
      <c r="AH6" s="90"/>
      <c r="AI6" s="90"/>
    </row>
    <row r="7" spans="1:37" ht="15">
      <c r="A7" s="105" t="s">
        <v>44</v>
      </c>
      <c r="B7" s="108">
        <v>357</v>
      </c>
      <c r="C7" s="108">
        <v>290</v>
      </c>
      <c r="D7" s="108">
        <v>268</v>
      </c>
      <c r="E7" s="108">
        <v>294</v>
      </c>
      <c r="F7" s="108">
        <v>266</v>
      </c>
      <c r="G7" s="108">
        <v>253</v>
      </c>
      <c r="H7" s="108">
        <v>252</v>
      </c>
      <c r="I7" s="108">
        <v>228</v>
      </c>
      <c r="J7" s="108">
        <v>212</v>
      </c>
      <c r="K7" s="108">
        <v>185</v>
      </c>
      <c r="L7" s="108">
        <v>187</v>
      </c>
      <c r="M7" s="108">
        <v>214</v>
      </c>
      <c r="N7" s="108">
        <v>184</v>
      </c>
      <c r="O7" s="108">
        <v>167</v>
      </c>
      <c r="P7" s="108">
        <v>129</v>
      </c>
      <c r="Q7" s="108">
        <v>102</v>
      </c>
      <c r="R7" s="108">
        <v>124</v>
      </c>
      <c r="S7" s="108">
        <v>111</v>
      </c>
      <c r="T7" s="108">
        <v>89</v>
      </c>
      <c r="U7" s="108">
        <v>116</v>
      </c>
      <c r="V7" s="108">
        <v>95</v>
      </c>
      <c r="W7" s="108">
        <v>93</v>
      </c>
      <c r="X7" s="108">
        <v>91</v>
      </c>
      <c r="Y7" s="108">
        <v>71</v>
      </c>
      <c r="Z7" s="108">
        <v>85</v>
      </c>
      <c r="AA7" s="108">
        <v>90</v>
      </c>
      <c r="AB7" s="108">
        <v>76</v>
      </c>
      <c r="AC7" s="108">
        <v>83</v>
      </c>
      <c r="AD7" s="108">
        <v>71</v>
      </c>
      <c r="AE7" s="108">
        <v>82</v>
      </c>
      <c r="AF7" s="108">
        <v>56</v>
      </c>
      <c r="AG7" s="108">
        <v>56</v>
      </c>
      <c r="AH7" s="108">
        <v>61</v>
      </c>
      <c r="AI7" s="108">
        <v>64</v>
      </c>
      <c r="AJ7" s="108">
        <v>44</v>
      </c>
      <c r="AK7" s="108">
        <v>65</v>
      </c>
    </row>
    <row r="8" spans="1:37" ht="15">
      <c r="A8" s="105" t="s">
        <v>45</v>
      </c>
      <c r="B8" s="108">
        <v>4887</v>
      </c>
      <c r="C8" s="108">
        <v>4785</v>
      </c>
      <c r="D8" s="108">
        <v>4707</v>
      </c>
      <c r="E8" s="108">
        <v>4714</v>
      </c>
      <c r="F8" s="108">
        <v>4271</v>
      </c>
      <c r="G8" s="108">
        <v>4482</v>
      </c>
      <c r="H8" s="108">
        <v>4287</v>
      </c>
      <c r="I8" s="108">
        <v>3971</v>
      </c>
      <c r="J8" s="108">
        <v>3653</v>
      </c>
      <c r="K8" s="108">
        <v>3527</v>
      </c>
      <c r="L8" s="108">
        <v>3675</v>
      </c>
      <c r="M8" s="108">
        <v>3344</v>
      </c>
      <c r="N8" s="108">
        <v>2960</v>
      </c>
      <c r="O8" s="108">
        <v>2586</v>
      </c>
      <c r="P8" s="108">
        <v>2141</v>
      </c>
      <c r="Q8" s="108">
        <v>2667</v>
      </c>
      <c r="R8" s="108">
        <v>2509</v>
      </c>
      <c r="S8" s="108">
        <v>1932</v>
      </c>
      <c r="T8" s="108">
        <v>1899</v>
      </c>
      <c r="U8" s="108">
        <v>1884</v>
      </c>
      <c r="V8" s="108">
        <v>1841</v>
      </c>
      <c r="W8" s="108">
        <v>1674</v>
      </c>
      <c r="X8" s="108">
        <v>1557</v>
      </c>
      <c r="Y8" s="108">
        <v>1528</v>
      </c>
      <c r="Z8" s="108">
        <v>1389</v>
      </c>
      <c r="AA8" s="108">
        <v>1232</v>
      </c>
      <c r="AB8" s="108">
        <v>1224</v>
      </c>
      <c r="AC8" s="108">
        <v>1264</v>
      </c>
      <c r="AD8" s="108">
        <v>1136</v>
      </c>
      <c r="AE8" s="108">
        <v>1277</v>
      </c>
      <c r="AF8" s="108">
        <v>1033</v>
      </c>
      <c r="AG8" s="108">
        <v>925</v>
      </c>
      <c r="AH8" s="108">
        <v>954</v>
      </c>
      <c r="AI8" s="108">
        <v>984</v>
      </c>
      <c r="AJ8" s="108">
        <v>810</v>
      </c>
      <c r="AK8" s="108">
        <v>856</v>
      </c>
    </row>
    <row r="9" spans="1:37" ht="15">
      <c r="A9" s="105" t="s">
        <v>46</v>
      </c>
      <c r="B9" s="109">
        <f aca="true" t="shared" si="0" ref="B9:V9">B7+B8</f>
        <v>5244</v>
      </c>
      <c r="C9" s="109">
        <f t="shared" si="0"/>
        <v>5075</v>
      </c>
      <c r="D9" s="109">
        <f t="shared" si="0"/>
        <v>4975</v>
      </c>
      <c r="E9" s="109">
        <f t="shared" si="0"/>
        <v>5008</v>
      </c>
      <c r="F9" s="109">
        <f t="shared" si="0"/>
        <v>4537</v>
      </c>
      <c r="G9" s="109">
        <f t="shared" si="0"/>
        <v>4735</v>
      </c>
      <c r="H9" s="109">
        <f t="shared" si="0"/>
        <v>4539</v>
      </c>
      <c r="I9" s="109">
        <f t="shared" si="0"/>
        <v>4199</v>
      </c>
      <c r="J9" s="109">
        <f t="shared" si="0"/>
        <v>3865</v>
      </c>
      <c r="K9" s="109">
        <f t="shared" si="0"/>
        <v>3712</v>
      </c>
      <c r="L9" s="109">
        <f t="shared" si="0"/>
        <v>3862</v>
      </c>
      <c r="M9" s="109">
        <f t="shared" si="0"/>
        <v>3558</v>
      </c>
      <c r="N9" s="109">
        <f t="shared" si="0"/>
        <v>3144</v>
      </c>
      <c r="O9" s="109">
        <f t="shared" si="0"/>
        <v>2753</v>
      </c>
      <c r="P9" s="109">
        <f t="shared" si="0"/>
        <v>2270</v>
      </c>
      <c r="Q9" s="109">
        <f t="shared" si="0"/>
        <v>2769</v>
      </c>
      <c r="R9" s="109">
        <f t="shared" si="0"/>
        <v>2633</v>
      </c>
      <c r="S9" s="109">
        <f t="shared" si="0"/>
        <v>2043</v>
      </c>
      <c r="T9" s="109">
        <f t="shared" si="0"/>
        <v>1988</v>
      </c>
      <c r="U9" s="109">
        <f t="shared" si="0"/>
        <v>2000</v>
      </c>
      <c r="V9" s="109">
        <f t="shared" si="0"/>
        <v>1936</v>
      </c>
      <c r="W9" s="109">
        <f aca="true" t="shared" si="1" ref="W9:AK9">W7+W8</f>
        <v>1767</v>
      </c>
      <c r="X9" s="109">
        <f t="shared" si="1"/>
        <v>1648</v>
      </c>
      <c r="Y9" s="109">
        <f t="shared" si="1"/>
        <v>1599</v>
      </c>
      <c r="Z9" s="109">
        <f t="shared" si="1"/>
        <v>1474</v>
      </c>
      <c r="AA9" s="109">
        <f t="shared" si="1"/>
        <v>1322</v>
      </c>
      <c r="AB9" s="109">
        <f t="shared" si="1"/>
        <v>1300</v>
      </c>
      <c r="AC9" s="109">
        <f t="shared" si="1"/>
        <v>1347</v>
      </c>
      <c r="AD9" s="109">
        <f t="shared" si="1"/>
        <v>1207</v>
      </c>
      <c r="AE9" s="109">
        <f t="shared" si="1"/>
        <v>1359</v>
      </c>
      <c r="AF9" s="109">
        <f t="shared" si="1"/>
        <v>1089</v>
      </c>
      <c r="AG9" s="109">
        <f t="shared" si="1"/>
        <v>981</v>
      </c>
      <c r="AH9" s="109">
        <f t="shared" si="1"/>
        <v>1015</v>
      </c>
      <c r="AI9" s="109">
        <f t="shared" si="1"/>
        <v>1048</v>
      </c>
      <c r="AJ9" s="109">
        <f t="shared" si="1"/>
        <v>854</v>
      </c>
      <c r="AK9" s="109">
        <f t="shared" si="1"/>
        <v>921</v>
      </c>
    </row>
    <row r="10" spans="1:37" ht="15.75" customHeight="1">
      <c r="A10" s="105" t="s">
        <v>47</v>
      </c>
      <c r="B10" s="108">
        <v>10804</v>
      </c>
      <c r="C10" s="108">
        <v>10152</v>
      </c>
      <c r="D10" s="108">
        <v>9887</v>
      </c>
      <c r="E10" s="108">
        <v>9274</v>
      </c>
      <c r="F10" s="108">
        <v>9243</v>
      </c>
      <c r="G10" s="108">
        <v>9614</v>
      </c>
      <c r="H10" s="108">
        <v>10077</v>
      </c>
      <c r="I10" s="108">
        <v>9668</v>
      </c>
      <c r="J10" s="108">
        <v>9215</v>
      </c>
      <c r="K10" s="108">
        <v>9519</v>
      </c>
      <c r="L10" s="108">
        <v>10174</v>
      </c>
      <c r="M10" s="108">
        <v>10247</v>
      </c>
      <c r="N10" s="108">
        <v>9751</v>
      </c>
      <c r="O10" s="108">
        <v>9412</v>
      </c>
      <c r="P10" s="108">
        <v>8724</v>
      </c>
      <c r="Q10" s="108">
        <v>8633</v>
      </c>
      <c r="R10" s="108">
        <v>8490</v>
      </c>
      <c r="S10" s="108">
        <v>8667</v>
      </c>
      <c r="T10" s="108">
        <v>8932</v>
      </c>
      <c r="U10" s="108">
        <v>8743</v>
      </c>
      <c r="V10" s="108">
        <v>8053</v>
      </c>
      <c r="W10" s="108">
        <v>8004</v>
      </c>
      <c r="X10" s="108">
        <v>7788</v>
      </c>
      <c r="Y10" s="108">
        <v>7586</v>
      </c>
      <c r="Z10" s="108">
        <v>7271</v>
      </c>
      <c r="AA10" s="108">
        <v>7386</v>
      </c>
      <c r="AB10" s="108">
        <v>7087</v>
      </c>
      <c r="AC10" s="108">
        <v>6850</v>
      </c>
      <c r="AD10" s="108">
        <v>6575</v>
      </c>
      <c r="AE10" s="108">
        <v>6105</v>
      </c>
      <c r="AF10" s="108">
        <v>5902</v>
      </c>
      <c r="AG10" s="108">
        <v>5360</v>
      </c>
      <c r="AH10" s="108">
        <v>5345</v>
      </c>
      <c r="AI10" s="108">
        <v>5119</v>
      </c>
      <c r="AJ10" s="108">
        <v>4909</v>
      </c>
      <c r="AK10" s="108">
        <v>4765</v>
      </c>
    </row>
    <row r="11" spans="1:37" ht="15">
      <c r="A11" s="105" t="s">
        <v>48</v>
      </c>
      <c r="B11" s="108">
        <v>16048</v>
      </c>
      <c r="C11" s="108">
        <v>15227</v>
      </c>
      <c r="D11" s="108">
        <v>14862</v>
      </c>
      <c r="E11" s="108">
        <v>14282</v>
      </c>
      <c r="F11" s="108">
        <v>13780</v>
      </c>
      <c r="G11" s="108">
        <v>14349</v>
      </c>
      <c r="H11" s="108">
        <v>14616</v>
      </c>
      <c r="I11" s="108">
        <v>13867</v>
      </c>
      <c r="J11" s="108">
        <v>13080</v>
      </c>
      <c r="K11" s="108">
        <v>13231</v>
      </c>
      <c r="L11" s="108">
        <v>14036</v>
      </c>
      <c r="M11" s="108">
        <v>13805</v>
      </c>
      <c r="N11" s="108">
        <v>12895</v>
      </c>
      <c r="O11" s="108">
        <v>12165</v>
      </c>
      <c r="P11" s="108">
        <v>10994</v>
      </c>
      <c r="Q11" s="108">
        <v>11402</v>
      </c>
      <c r="R11" s="108">
        <v>11123</v>
      </c>
      <c r="S11" s="108">
        <v>10710</v>
      </c>
      <c r="T11" s="108">
        <v>10920</v>
      </c>
      <c r="U11" s="108">
        <v>10743</v>
      </c>
      <c r="V11" s="108">
        <v>9989</v>
      </c>
      <c r="W11" s="108">
        <v>9771</v>
      </c>
      <c r="X11" s="108">
        <v>9436</v>
      </c>
      <c r="Y11" s="108">
        <v>9185</v>
      </c>
      <c r="Z11" s="108">
        <v>8745</v>
      </c>
      <c r="AA11" s="108">
        <v>8708</v>
      </c>
      <c r="AB11" s="108">
        <v>8387</v>
      </c>
      <c r="AC11" s="108">
        <v>8197</v>
      </c>
      <c r="AD11" s="108">
        <v>7782</v>
      </c>
      <c r="AE11" s="108">
        <v>7464</v>
      </c>
      <c r="AF11" s="108">
        <v>6991</v>
      </c>
      <c r="AG11" s="108">
        <v>6341</v>
      </c>
      <c r="AH11" s="108">
        <v>6360</v>
      </c>
      <c r="AI11" s="108">
        <v>6167</v>
      </c>
      <c r="AJ11" s="108">
        <v>5763</v>
      </c>
      <c r="AK11" s="108">
        <v>5686</v>
      </c>
    </row>
    <row r="12" spans="1:37" ht="12" customHeight="1">
      <c r="A12" s="105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</row>
    <row r="13" spans="1:37" ht="15.75">
      <c r="A13" s="41" t="s">
        <v>49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</row>
    <row r="14" spans="1:37" ht="15">
      <c r="A14" s="105" t="s">
        <v>44</v>
      </c>
      <c r="B14" s="108">
        <v>371</v>
      </c>
      <c r="C14" s="108">
        <v>354</v>
      </c>
      <c r="D14" s="108">
        <v>342</v>
      </c>
      <c r="E14" s="108">
        <v>346</v>
      </c>
      <c r="F14" s="108">
        <v>302</v>
      </c>
      <c r="G14" s="108">
        <v>284</v>
      </c>
      <c r="H14" s="108">
        <v>298</v>
      </c>
      <c r="I14" s="108">
        <v>309</v>
      </c>
      <c r="J14" s="108">
        <v>305</v>
      </c>
      <c r="K14" s="108">
        <v>314</v>
      </c>
      <c r="L14" s="108">
        <v>309</v>
      </c>
      <c r="M14" s="108">
        <v>277</v>
      </c>
      <c r="N14" s="108">
        <v>259</v>
      </c>
      <c r="O14" s="108">
        <v>259</v>
      </c>
      <c r="P14" s="108">
        <v>230</v>
      </c>
      <c r="Q14" s="108">
        <v>217</v>
      </c>
      <c r="R14" s="108">
        <v>237</v>
      </c>
      <c r="S14" s="108">
        <v>205</v>
      </c>
      <c r="T14" s="108">
        <v>251</v>
      </c>
      <c r="U14" s="108">
        <v>223</v>
      </c>
      <c r="V14" s="108">
        <v>190</v>
      </c>
      <c r="W14" s="108">
        <v>204</v>
      </c>
      <c r="X14" s="108">
        <v>218</v>
      </c>
      <c r="Y14" s="108">
        <v>203</v>
      </c>
      <c r="Z14" s="108">
        <v>216</v>
      </c>
      <c r="AA14" s="108">
        <v>193</v>
      </c>
      <c r="AB14" s="108">
        <v>188</v>
      </c>
      <c r="AC14" s="108">
        <v>210</v>
      </c>
      <c r="AD14" s="108">
        <v>184</v>
      </c>
      <c r="AE14" s="108">
        <v>163</v>
      </c>
      <c r="AF14" s="108">
        <v>140</v>
      </c>
      <c r="AG14" s="108">
        <v>133</v>
      </c>
      <c r="AH14" s="108">
        <v>114</v>
      </c>
      <c r="AI14" s="108">
        <v>100</v>
      </c>
      <c r="AJ14" s="108">
        <v>115</v>
      </c>
      <c r="AK14" s="108">
        <v>113</v>
      </c>
    </row>
    <row r="15" spans="1:37" ht="15">
      <c r="A15" s="105" t="s">
        <v>45</v>
      </c>
      <c r="B15" s="108">
        <v>2649</v>
      </c>
      <c r="C15" s="108">
        <v>2433</v>
      </c>
      <c r="D15" s="108">
        <v>2558</v>
      </c>
      <c r="E15" s="108">
        <v>2707</v>
      </c>
      <c r="F15" s="108">
        <v>2158</v>
      </c>
      <c r="G15" s="108">
        <v>2065</v>
      </c>
      <c r="H15" s="108">
        <v>2220</v>
      </c>
      <c r="I15" s="108">
        <v>2211</v>
      </c>
      <c r="J15" s="108">
        <v>1915</v>
      </c>
      <c r="K15" s="108">
        <v>2075</v>
      </c>
      <c r="L15" s="108">
        <v>2139</v>
      </c>
      <c r="M15" s="108">
        <v>1893</v>
      </c>
      <c r="N15" s="108">
        <v>1764</v>
      </c>
      <c r="O15" s="108">
        <v>1682</v>
      </c>
      <c r="P15" s="108">
        <v>1510</v>
      </c>
      <c r="Q15" s="108">
        <v>1657</v>
      </c>
      <c r="R15" s="108">
        <v>1562</v>
      </c>
      <c r="S15" s="108">
        <v>1383</v>
      </c>
      <c r="T15" s="108">
        <v>1413</v>
      </c>
      <c r="U15" s="108">
        <v>1434</v>
      </c>
      <c r="V15" s="108">
        <v>1368</v>
      </c>
      <c r="W15" s="108">
        <v>1333</v>
      </c>
      <c r="X15" s="108">
        <v>1283</v>
      </c>
      <c r="Y15" s="108">
        <v>1156</v>
      </c>
      <c r="Z15" s="108">
        <v>1106</v>
      </c>
      <c r="AA15" s="108">
        <v>1099</v>
      </c>
      <c r="AB15" s="108">
        <v>1028</v>
      </c>
      <c r="AC15" s="108">
        <v>993</v>
      </c>
      <c r="AD15" s="108">
        <v>913</v>
      </c>
      <c r="AE15" s="108">
        <v>965</v>
      </c>
      <c r="AF15" s="108">
        <v>965</v>
      </c>
      <c r="AG15" s="108">
        <v>788</v>
      </c>
      <c r="AH15" s="108">
        <v>722</v>
      </c>
      <c r="AI15" s="108">
        <v>750</v>
      </c>
      <c r="AJ15" s="108">
        <v>620</v>
      </c>
      <c r="AK15" s="108">
        <v>630</v>
      </c>
    </row>
    <row r="16" spans="1:37" ht="15">
      <c r="A16" s="105" t="s">
        <v>46</v>
      </c>
      <c r="B16" s="109">
        <f aca="true" t="shared" si="2" ref="B16:V16">B14+B15</f>
        <v>3020</v>
      </c>
      <c r="C16" s="109">
        <f t="shared" si="2"/>
        <v>2787</v>
      </c>
      <c r="D16" s="109">
        <f t="shared" si="2"/>
        <v>2900</v>
      </c>
      <c r="E16" s="109">
        <f t="shared" si="2"/>
        <v>3053</v>
      </c>
      <c r="F16" s="109">
        <f t="shared" si="2"/>
        <v>2460</v>
      </c>
      <c r="G16" s="109">
        <f t="shared" si="2"/>
        <v>2349</v>
      </c>
      <c r="H16" s="109">
        <f t="shared" si="2"/>
        <v>2518</v>
      </c>
      <c r="I16" s="109">
        <f t="shared" si="2"/>
        <v>2520</v>
      </c>
      <c r="J16" s="109">
        <f t="shared" si="2"/>
        <v>2220</v>
      </c>
      <c r="K16" s="109">
        <f t="shared" si="2"/>
        <v>2389</v>
      </c>
      <c r="L16" s="109">
        <f t="shared" si="2"/>
        <v>2448</v>
      </c>
      <c r="M16" s="109">
        <f t="shared" si="2"/>
        <v>2170</v>
      </c>
      <c r="N16" s="109">
        <f t="shared" si="2"/>
        <v>2023</v>
      </c>
      <c r="O16" s="109">
        <f t="shared" si="2"/>
        <v>1941</v>
      </c>
      <c r="P16" s="109">
        <f t="shared" si="2"/>
        <v>1740</v>
      </c>
      <c r="Q16" s="109">
        <f t="shared" si="2"/>
        <v>1874</v>
      </c>
      <c r="R16" s="109">
        <f t="shared" si="2"/>
        <v>1799</v>
      </c>
      <c r="S16" s="109">
        <f t="shared" si="2"/>
        <v>1588</v>
      </c>
      <c r="T16" s="109">
        <f t="shared" si="2"/>
        <v>1664</v>
      </c>
      <c r="U16" s="109">
        <f t="shared" si="2"/>
        <v>1657</v>
      </c>
      <c r="V16" s="109">
        <f t="shared" si="2"/>
        <v>1558</v>
      </c>
      <c r="W16" s="109">
        <f aca="true" t="shared" si="3" ref="W16:AK16">W14+W15</f>
        <v>1537</v>
      </c>
      <c r="X16" s="109">
        <f t="shared" si="3"/>
        <v>1501</v>
      </c>
      <c r="Y16" s="109">
        <f t="shared" si="3"/>
        <v>1359</v>
      </c>
      <c r="Z16" s="109">
        <f t="shared" si="3"/>
        <v>1322</v>
      </c>
      <c r="AA16" s="109">
        <f t="shared" si="3"/>
        <v>1292</v>
      </c>
      <c r="AB16" s="109">
        <f t="shared" si="3"/>
        <v>1216</v>
      </c>
      <c r="AC16" s="109">
        <f t="shared" si="3"/>
        <v>1203</v>
      </c>
      <c r="AD16" s="109">
        <f t="shared" si="3"/>
        <v>1097</v>
      </c>
      <c r="AE16" s="109">
        <f t="shared" si="3"/>
        <v>1128</v>
      </c>
      <c r="AF16" s="109">
        <f t="shared" si="3"/>
        <v>1105</v>
      </c>
      <c r="AG16" s="109">
        <f t="shared" si="3"/>
        <v>921</v>
      </c>
      <c r="AH16" s="109">
        <f t="shared" si="3"/>
        <v>836</v>
      </c>
      <c r="AI16" s="109">
        <f t="shared" si="3"/>
        <v>850</v>
      </c>
      <c r="AJ16" s="109">
        <f t="shared" si="3"/>
        <v>735</v>
      </c>
      <c r="AK16" s="109">
        <f t="shared" si="3"/>
        <v>743</v>
      </c>
    </row>
    <row r="17" spans="1:38" ht="16.5" customHeight="1">
      <c r="A17" s="105" t="s">
        <v>47</v>
      </c>
      <c r="B17" s="108">
        <v>3996</v>
      </c>
      <c r="C17" s="108">
        <v>3774</v>
      </c>
      <c r="D17" s="108">
        <v>3723</v>
      </c>
      <c r="E17" s="108">
        <v>3515</v>
      </c>
      <c r="F17" s="108">
        <v>3194</v>
      </c>
      <c r="G17" s="108">
        <v>3276</v>
      </c>
      <c r="H17" s="108">
        <v>3510</v>
      </c>
      <c r="I17" s="108">
        <v>3432</v>
      </c>
      <c r="J17" s="108">
        <v>3357</v>
      </c>
      <c r="K17" s="108">
        <v>3477</v>
      </c>
      <c r="L17" s="108">
        <v>4121</v>
      </c>
      <c r="M17" s="108">
        <v>4196</v>
      </c>
      <c r="N17" s="108">
        <v>4086</v>
      </c>
      <c r="O17" s="108">
        <v>3902</v>
      </c>
      <c r="P17" s="108">
        <v>3951</v>
      </c>
      <c r="Q17" s="108">
        <v>3492</v>
      </c>
      <c r="R17" s="108">
        <v>3612</v>
      </c>
      <c r="S17" s="108">
        <v>3775</v>
      </c>
      <c r="T17" s="108">
        <v>4062</v>
      </c>
      <c r="U17" s="108">
        <v>4119</v>
      </c>
      <c r="V17" s="108">
        <v>3868</v>
      </c>
      <c r="W17" s="108">
        <v>3823</v>
      </c>
      <c r="X17" s="108">
        <v>3787</v>
      </c>
      <c r="Y17" s="108">
        <v>3799</v>
      </c>
      <c r="Z17" s="108">
        <v>3850</v>
      </c>
      <c r="AA17" s="108">
        <v>3919</v>
      </c>
      <c r="AB17" s="108">
        <v>3835</v>
      </c>
      <c r="AC17" s="108">
        <v>3710</v>
      </c>
      <c r="AD17" s="108">
        <v>3628</v>
      </c>
      <c r="AE17" s="108">
        <v>3567</v>
      </c>
      <c r="AF17" s="108">
        <v>3460</v>
      </c>
      <c r="AG17" s="108">
        <v>3033</v>
      </c>
      <c r="AH17" s="108">
        <v>2791</v>
      </c>
      <c r="AI17" s="108">
        <v>2764</v>
      </c>
      <c r="AJ17" s="108">
        <v>2492</v>
      </c>
      <c r="AK17" s="108">
        <v>2379</v>
      </c>
      <c r="AL17" s="32"/>
    </row>
    <row r="18" spans="1:37" ht="15">
      <c r="A18" s="105" t="s">
        <v>48</v>
      </c>
      <c r="B18" s="108">
        <v>7016</v>
      </c>
      <c r="C18" s="108">
        <v>6561</v>
      </c>
      <c r="D18" s="108">
        <v>6623</v>
      </c>
      <c r="E18" s="108">
        <v>6568</v>
      </c>
      <c r="F18" s="108">
        <v>5654</v>
      </c>
      <c r="G18" s="108">
        <v>5625</v>
      </c>
      <c r="H18" s="108">
        <v>6028</v>
      </c>
      <c r="I18" s="108">
        <v>5952</v>
      </c>
      <c r="J18" s="108">
        <v>5577</v>
      </c>
      <c r="K18" s="108">
        <v>5866</v>
      </c>
      <c r="L18" s="108">
        <v>6569</v>
      </c>
      <c r="M18" s="108">
        <v>6366</v>
      </c>
      <c r="N18" s="108">
        <v>6109</v>
      </c>
      <c r="O18" s="108">
        <v>5843</v>
      </c>
      <c r="P18" s="108">
        <v>5691</v>
      </c>
      <c r="Q18" s="108">
        <v>5366</v>
      </c>
      <c r="R18" s="108">
        <v>5411</v>
      </c>
      <c r="S18" s="108">
        <v>5363</v>
      </c>
      <c r="T18" s="108">
        <v>5726</v>
      </c>
      <c r="U18" s="108">
        <v>5776</v>
      </c>
      <c r="V18" s="108">
        <v>5426</v>
      </c>
      <c r="W18" s="108">
        <v>5360</v>
      </c>
      <c r="X18" s="108">
        <v>5288</v>
      </c>
      <c r="Y18" s="108">
        <v>5158</v>
      </c>
      <c r="Z18" s="108">
        <v>5172</v>
      </c>
      <c r="AA18" s="108">
        <v>5211</v>
      </c>
      <c r="AB18" s="108">
        <v>5051</v>
      </c>
      <c r="AC18" s="108">
        <v>4913</v>
      </c>
      <c r="AD18" s="108">
        <v>4725</v>
      </c>
      <c r="AE18" s="108">
        <v>4695</v>
      </c>
      <c r="AF18" s="108">
        <v>4565</v>
      </c>
      <c r="AG18" s="108">
        <v>3954</v>
      </c>
      <c r="AH18" s="108">
        <v>3627</v>
      </c>
      <c r="AI18" s="108">
        <v>3614</v>
      </c>
      <c r="AJ18" s="108">
        <v>3227</v>
      </c>
      <c r="AK18" s="108">
        <v>3122</v>
      </c>
    </row>
    <row r="19" spans="1:37" ht="10.5" customHeight="1">
      <c r="A19" s="105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</row>
    <row r="20" spans="1:37" ht="15.75">
      <c r="A20" s="41" t="s">
        <v>50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</row>
    <row r="21" spans="1:37" ht="15">
      <c r="A21" s="105" t="s">
        <v>44</v>
      </c>
      <c r="B21" s="108">
        <v>728</v>
      </c>
      <c r="C21" s="108">
        <v>644</v>
      </c>
      <c r="D21" s="108">
        <v>610</v>
      </c>
      <c r="E21" s="108">
        <v>640</v>
      </c>
      <c r="F21" s="108">
        <v>568</v>
      </c>
      <c r="G21" s="108">
        <v>537</v>
      </c>
      <c r="H21" s="108">
        <v>550</v>
      </c>
      <c r="I21" s="108">
        <v>537</v>
      </c>
      <c r="J21" s="108">
        <v>517</v>
      </c>
      <c r="K21" s="108">
        <v>499</v>
      </c>
      <c r="L21" s="108">
        <v>496</v>
      </c>
      <c r="M21" s="108">
        <v>491</v>
      </c>
      <c r="N21" s="108">
        <v>443</v>
      </c>
      <c r="O21" s="108">
        <v>426</v>
      </c>
      <c r="P21" s="108">
        <v>359</v>
      </c>
      <c r="Q21" s="108">
        <v>319</v>
      </c>
      <c r="R21" s="108">
        <v>361</v>
      </c>
      <c r="S21" s="108">
        <v>316</v>
      </c>
      <c r="T21" s="108">
        <v>340</v>
      </c>
      <c r="U21" s="108">
        <v>339</v>
      </c>
      <c r="V21" s="108">
        <v>285</v>
      </c>
      <c r="W21" s="108">
        <v>297</v>
      </c>
      <c r="X21" s="108">
        <v>309</v>
      </c>
      <c r="Y21" s="108">
        <v>274</v>
      </c>
      <c r="Z21" s="108">
        <v>301</v>
      </c>
      <c r="AA21" s="108">
        <v>283</v>
      </c>
      <c r="AB21" s="108">
        <v>264</v>
      </c>
      <c r="AC21" s="108">
        <v>293</v>
      </c>
      <c r="AD21" s="108">
        <v>255</v>
      </c>
      <c r="AE21" s="108">
        <v>245</v>
      </c>
      <c r="AF21" s="108">
        <v>196</v>
      </c>
      <c r="AG21" s="108">
        <v>189</v>
      </c>
      <c r="AH21" s="108">
        <v>175</v>
      </c>
      <c r="AI21" s="108">
        <v>164</v>
      </c>
      <c r="AJ21" s="108">
        <v>159</v>
      </c>
      <c r="AK21" s="108">
        <v>178</v>
      </c>
    </row>
    <row r="22" spans="1:37" ht="15">
      <c r="A22" s="105" t="s">
        <v>45</v>
      </c>
      <c r="B22" s="108">
        <v>7536</v>
      </c>
      <c r="C22" s="108">
        <v>7218</v>
      </c>
      <c r="D22" s="108">
        <v>7265</v>
      </c>
      <c r="E22" s="108">
        <v>7421</v>
      </c>
      <c r="F22" s="108">
        <v>6429</v>
      </c>
      <c r="G22" s="108">
        <v>6547</v>
      </c>
      <c r="H22" s="108">
        <v>6507</v>
      </c>
      <c r="I22" s="108">
        <v>6182</v>
      </c>
      <c r="J22" s="108">
        <v>5568</v>
      </c>
      <c r="K22" s="108">
        <v>5602</v>
      </c>
      <c r="L22" s="108">
        <v>5814</v>
      </c>
      <c r="M22" s="108">
        <v>5237</v>
      </c>
      <c r="N22" s="108">
        <v>4724</v>
      </c>
      <c r="O22" s="108">
        <v>4268</v>
      </c>
      <c r="P22" s="108">
        <v>3651</v>
      </c>
      <c r="Q22" s="108">
        <v>4324</v>
      </c>
      <c r="R22" s="108">
        <v>4071</v>
      </c>
      <c r="S22" s="108">
        <v>3315</v>
      </c>
      <c r="T22" s="108">
        <v>3312</v>
      </c>
      <c r="U22" s="108">
        <v>3318</v>
      </c>
      <c r="V22" s="108">
        <v>3209</v>
      </c>
      <c r="W22" s="108">
        <v>3007</v>
      </c>
      <c r="X22" s="108">
        <v>2840</v>
      </c>
      <c r="Y22" s="108">
        <v>2684</v>
      </c>
      <c r="Z22" s="108">
        <v>2495</v>
      </c>
      <c r="AA22" s="108">
        <v>2331</v>
      </c>
      <c r="AB22" s="108">
        <v>2252</v>
      </c>
      <c r="AC22" s="108">
        <v>2257</v>
      </c>
      <c r="AD22" s="108">
        <v>2049</v>
      </c>
      <c r="AE22" s="108">
        <v>2242</v>
      </c>
      <c r="AF22" s="108">
        <v>1998</v>
      </c>
      <c r="AG22" s="108">
        <v>1713</v>
      </c>
      <c r="AH22" s="108">
        <v>1676</v>
      </c>
      <c r="AI22" s="108">
        <v>1734</v>
      </c>
      <c r="AJ22" s="108">
        <v>1430</v>
      </c>
      <c r="AK22" s="108">
        <v>1486</v>
      </c>
    </row>
    <row r="23" spans="1:37" ht="15">
      <c r="A23" s="105" t="s">
        <v>46</v>
      </c>
      <c r="B23" s="109">
        <f aca="true" t="shared" si="4" ref="B23:V23">B21+B22</f>
        <v>8264</v>
      </c>
      <c r="C23" s="109">
        <f t="shared" si="4"/>
        <v>7862</v>
      </c>
      <c r="D23" s="109">
        <f t="shared" si="4"/>
        <v>7875</v>
      </c>
      <c r="E23" s="109">
        <f t="shared" si="4"/>
        <v>8061</v>
      </c>
      <c r="F23" s="109">
        <f t="shared" si="4"/>
        <v>6997</v>
      </c>
      <c r="G23" s="109">
        <f t="shared" si="4"/>
        <v>7084</v>
      </c>
      <c r="H23" s="109">
        <f t="shared" si="4"/>
        <v>7057</v>
      </c>
      <c r="I23" s="109">
        <f t="shared" si="4"/>
        <v>6719</v>
      </c>
      <c r="J23" s="109">
        <f t="shared" si="4"/>
        <v>6085</v>
      </c>
      <c r="K23" s="109">
        <f t="shared" si="4"/>
        <v>6101</v>
      </c>
      <c r="L23" s="109">
        <f t="shared" si="4"/>
        <v>6310</v>
      </c>
      <c r="M23" s="109">
        <f t="shared" si="4"/>
        <v>5728</v>
      </c>
      <c r="N23" s="109">
        <f t="shared" si="4"/>
        <v>5167</v>
      </c>
      <c r="O23" s="109">
        <f t="shared" si="4"/>
        <v>4694</v>
      </c>
      <c r="P23" s="109">
        <f t="shared" si="4"/>
        <v>4010</v>
      </c>
      <c r="Q23" s="109">
        <f t="shared" si="4"/>
        <v>4643</v>
      </c>
      <c r="R23" s="109">
        <f t="shared" si="4"/>
        <v>4432</v>
      </c>
      <c r="S23" s="109">
        <f t="shared" si="4"/>
        <v>3631</v>
      </c>
      <c r="T23" s="109">
        <f t="shared" si="4"/>
        <v>3652</v>
      </c>
      <c r="U23" s="109">
        <f t="shared" si="4"/>
        <v>3657</v>
      </c>
      <c r="V23" s="109">
        <f t="shared" si="4"/>
        <v>3494</v>
      </c>
      <c r="W23" s="109">
        <f aca="true" t="shared" si="5" ref="W23:AK23">W21+W22</f>
        <v>3304</v>
      </c>
      <c r="X23" s="109">
        <f t="shared" si="5"/>
        <v>3149</v>
      </c>
      <c r="Y23" s="109">
        <f t="shared" si="5"/>
        <v>2958</v>
      </c>
      <c r="Z23" s="109">
        <f t="shared" si="5"/>
        <v>2796</v>
      </c>
      <c r="AA23" s="109">
        <f t="shared" si="5"/>
        <v>2614</v>
      </c>
      <c r="AB23" s="109">
        <f t="shared" si="5"/>
        <v>2516</v>
      </c>
      <c r="AC23" s="109">
        <f t="shared" si="5"/>
        <v>2550</v>
      </c>
      <c r="AD23" s="109">
        <f t="shared" si="5"/>
        <v>2304</v>
      </c>
      <c r="AE23" s="109">
        <f t="shared" si="5"/>
        <v>2487</v>
      </c>
      <c r="AF23" s="109">
        <f t="shared" si="5"/>
        <v>2194</v>
      </c>
      <c r="AG23" s="109">
        <f t="shared" si="5"/>
        <v>1902</v>
      </c>
      <c r="AH23" s="109">
        <f t="shared" si="5"/>
        <v>1851</v>
      </c>
      <c r="AI23" s="109">
        <f t="shared" si="5"/>
        <v>1898</v>
      </c>
      <c r="AJ23" s="109">
        <f t="shared" si="5"/>
        <v>1589</v>
      </c>
      <c r="AK23" s="109">
        <f t="shared" si="5"/>
        <v>1664</v>
      </c>
    </row>
    <row r="24" spans="1:37" ht="17.25" customHeight="1">
      <c r="A24" s="105" t="s">
        <v>47</v>
      </c>
      <c r="B24" s="108">
        <v>14800</v>
      </c>
      <c r="C24" s="108">
        <v>13926</v>
      </c>
      <c r="D24" s="108">
        <v>13610</v>
      </c>
      <c r="E24" s="108">
        <v>12789</v>
      </c>
      <c r="F24" s="108">
        <v>12437</v>
      </c>
      <c r="G24" s="108">
        <v>12890</v>
      </c>
      <c r="H24" s="108">
        <v>13587</v>
      </c>
      <c r="I24" s="108">
        <v>13100</v>
      </c>
      <c r="J24" s="108">
        <v>12572</v>
      </c>
      <c r="K24" s="108">
        <v>12996</v>
      </c>
      <c r="L24" s="108">
        <v>14295</v>
      </c>
      <c r="M24" s="108">
        <v>14443</v>
      </c>
      <c r="N24" s="108">
        <v>13837</v>
      </c>
      <c r="O24" s="108">
        <v>13314</v>
      </c>
      <c r="P24" s="108">
        <v>12675</v>
      </c>
      <c r="Q24" s="108">
        <v>12125</v>
      </c>
      <c r="R24" s="108">
        <v>12102</v>
      </c>
      <c r="S24" s="108">
        <v>12442</v>
      </c>
      <c r="T24" s="108">
        <v>12994</v>
      </c>
      <c r="U24" s="108">
        <v>12862</v>
      </c>
      <c r="V24" s="108">
        <v>11921</v>
      </c>
      <c r="W24" s="108">
        <v>11827</v>
      </c>
      <c r="X24" s="108">
        <v>11575</v>
      </c>
      <c r="Y24" s="108">
        <v>11385</v>
      </c>
      <c r="Z24" s="108">
        <v>11121</v>
      </c>
      <c r="AA24" s="108">
        <v>11305</v>
      </c>
      <c r="AB24" s="108">
        <v>10922</v>
      </c>
      <c r="AC24" s="108">
        <v>10560</v>
      </c>
      <c r="AD24" s="108">
        <v>10203</v>
      </c>
      <c r="AE24" s="108">
        <v>9672</v>
      </c>
      <c r="AF24" s="108">
        <v>9362</v>
      </c>
      <c r="AG24" s="108">
        <v>8393</v>
      </c>
      <c r="AH24" s="108">
        <v>8136</v>
      </c>
      <c r="AI24" s="108">
        <v>7883</v>
      </c>
      <c r="AJ24" s="108">
        <v>7401</v>
      </c>
      <c r="AK24" s="108">
        <v>7144</v>
      </c>
    </row>
    <row r="25" spans="1:37" ht="15">
      <c r="A25" s="110" t="s">
        <v>48</v>
      </c>
      <c r="B25" s="108">
        <v>23064</v>
      </c>
      <c r="C25" s="108">
        <v>21788</v>
      </c>
      <c r="D25" s="108">
        <v>21485</v>
      </c>
      <c r="E25" s="108">
        <v>20850</v>
      </c>
      <c r="F25" s="108">
        <v>19434</v>
      </c>
      <c r="G25" s="108">
        <v>19974</v>
      </c>
      <c r="H25" s="108">
        <v>20644</v>
      </c>
      <c r="I25" s="108">
        <v>19819</v>
      </c>
      <c r="J25" s="108">
        <v>18657</v>
      </c>
      <c r="K25" s="108">
        <v>19097</v>
      </c>
      <c r="L25" s="108">
        <v>20605</v>
      </c>
      <c r="M25" s="108">
        <v>20171</v>
      </c>
      <c r="N25" s="108">
        <v>19004</v>
      </c>
      <c r="O25" s="108">
        <v>18008</v>
      </c>
      <c r="P25" s="108">
        <v>16685</v>
      </c>
      <c r="Q25" s="108">
        <v>16768</v>
      </c>
      <c r="R25" s="108">
        <v>16534</v>
      </c>
      <c r="S25" s="108">
        <v>16073</v>
      </c>
      <c r="T25" s="108">
        <v>16646</v>
      </c>
      <c r="U25" s="108">
        <v>16519</v>
      </c>
      <c r="V25" s="108">
        <v>15415</v>
      </c>
      <c r="W25" s="111">
        <v>15131</v>
      </c>
      <c r="X25" s="111">
        <v>14724</v>
      </c>
      <c r="Y25" s="111">
        <v>14343</v>
      </c>
      <c r="Z25" s="111">
        <v>13917</v>
      </c>
      <c r="AA25" s="111">
        <v>13919</v>
      </c>
      <c r="AB25" s="111">
        <v>13438</v>
      </c>
      <c r="AC25" s="111">
        <v>13110</v>
      </c>
      <c r="AD25" s="111">
        <v>12507</v>
      </c>
      <c r="AE25" s="111">
        <v>12159</v>
      </c>
      <c r="AF25" s="111">
        <v>11556</v>
      </c>
      <c r="AG25" s="111">
        <v>10295</v>
      </c>
      <c r="AH25" s="108">
        <v>9987</v>
      </c>
      <c r="AI25" s="108">
        <v>9781</v>
      </c>
      <c r="AJ25" s="108">
        <v>8990</v>
      </c>
      <c r="AK25" s="108">
        <v>8808</v>
      </c>
    </row>
    <row r="26" spans="1:37" ht="9" customHeight="1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3"/>
      <c r="X26" s="113"/>
      <c r="Y26" s="113"/>
      <c r="Z26" s="93"/>
      <c r="AA26" s="113"/>
      <c r="AB26" s="113"/>
      <c r="AC26" s="93"/>
      <c r="AD26" s="93"/>
      <c r="AE26" s="93"/>
      <c r="AF26" s="93"/>
      <c r="AG26" s="102"/>
      <c r="AH26" s="102"/>
      <c r="AI26" s="102"/>
      <c r="AJ26" s="102"/>
      <c r="AK26" s="102"/>
    </row>
    <row r="27" spans="1:35" ht="15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6"/>
      <c r="X27" s="106"/>
      <c r="Y27" s="106"/>
      <c r="Z27" s="90"/>
      <c r="AA27" s="106"/>
      <c r="AB27" s="106"/>
      <c r="AC27" s="90"/>
      <c r="AD27" s="90"/>
      <c r="AE27" s="90"/>
      <c r="AF27" s="90"/>
      <c r="AG27" s="85"/>
      <c r="AH27" s="90"/>
      <c r="AI27" s="90"/>
    </row>
    <row r="28" spans="1:35" ht="15.75">
      <c r="A28" s="12" t="s">
        <v>116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6"/>
      <c r="X28" s="106"/>
      <c r="Y28" s="106"/>
      <c r="Z28" s="90"/>
      <c r="AA28" s="106"/>
      <c r="AB28" s="106"/>
      <c r="AC28" s="90"/>
      <c r="AD28" s="90"/>
      <c r="AE28" s="90"/>
      <c r="AF28" s="90"/>
      <c r="AG28" s="85"/>
      <c r="AH28" s="90"/>
      <c r="AI28" s="90"/>
    </row>
    <row r="29" spans="1:35" ht="4.5" customHeight="1">
      <c r="A29" s="12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6"/>
      <c r="X29" s="106"/>
      <c r="Y29" s="106"/>
      <c r="Z29" s="90"/>
      <c r="AA29" s="106"/>
      <c r="AB29" s="106"/>
      <c r="AC29" s="90"/>
      <c r="AD29" s="90"/>
      <c r="AE29" s="90"/>
      <c r="AF29" s="90"/>
      <c r="AG29" s="85"/>
      <c r="AH29" s="90"/>
      <c r="AI29" s="90"/>
    </row>
    <row r="30" spans="1:37" ht="15.75">
      <c r="A30" s="114"/>
      <c r="B30" s="115">
        <v>1979</v>
      </c>
      <c r="C30" s="115">
        <v>1980</v>
      </c>
      <c r="D30" s="115">
        <v>1981</v>
      </c>
      <c r="E30" s="115">
        <v>1982</v>
      </c>
      <c r="F30" s="115">
        <v>1983</v>
      </c>
      <c r="G30" s="115">
        <v>1984</v>
      </c>
      <c r="H30" s="115">
        <v>1985</v>
      </c>
      <c r="I30" s="115">
        <v>1986</v>
      </c>
      <c r="J30" s="115">
        <v>1987</v>
      </c>
      <c r="K30" s="115">
        <v>1988</v>
      </c>
      <c r="L30" s="115">
        <v>1989</v>
      </c>
      <c r="M30" s="115">
        <v>1990</v>
      </c>
      <c r="N30" s="115">
        <v>1991</v>
      </c>
      <c r="O30" s="115">
        <v>1992</v>
      </c>
      <c r="P30" s="115">
        <v>1993</v>
      </c>
      <c r="Q30" s="115">
        <v>1994</v>
      </c>
      <c r="R30" s="115">
        <v>1995</v>
      </c>
      <c r="S30" s="115">
        <v>1996</v>
      </c>
      <c r="T30" s="115">
        <v>1997</v>
      </c>
      <c r="U30" s="115">
        <v>1998</v>
      </c>
      <c r="V30" s="115">
        <v>1999</v>
      </c>
      <c r="W30" s="115">
        <v>2000</v>
      </c>
      <c r="X30" s="115">
        <v>2001</v>
      </c>
      <c r="Y30" s="115">
        <v>2002</v>
      </c>
      <c r="Z30" s="115">
        <v>2003</v>
      </c>
      <c r="AA30" s="115">
        <v>2004</v>
      </c>
      <c r="AB30" s="115">
        <v>2005</v>
      </c>
      <c r="AC30" s="115">
        <v>2006</v>
      </c>
      <c r="AD30" s="115">
        <v>2007</v>
      </c>
      <c r="AE30" s="115">
        <v>2008</v>
      </c>
      <c r="AF30" s="115">
        <v>2009</v>
      </c>
      <c r="AG30" s="115">
        <v>2010</v>
      </c>
      <c r="AH30" s="115">
        <v>2011</v>
      </c>
      <c r="AI30" s="115">
        <v>2012</v>
      </c>
      <c r="AJ30" s="115">
        <v>2013</v>
      </c>
      <c r="AK30" s="115">
        <v>2014</v>
      </c>
    </row>
    <row r="31" spans="1:35" ht="11.25" customHeight="1">
      <c r="A31" s="116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</row>
    <row r="32" spans="1:51" s="95" customFormat="1" ht="15.75">
      <c r="A32" s="118" t="s">
        <v>77</v>
      </c>
      <c r="B32" s="119">
        <v>1155</v>
      </c>
      <c r="C32" s="119">
        <v>1093</v>
      </c>
      <c r="D32" s="119">
        <v>1068</v>
      </c>
      <c r="E32" s="119">
        <v>1088</v>
      </c>
      <c r="F32" s="119">
        <v>967</v>
      </c>
      <c r="G32" s="119">
        <v>980</v>
      </c>
      <c r="H32" s="119">
        <v>1014</v>
      </c>
      <c r="I32" s="119">
        <v>1023</v>
      </c>
      <c r="J32" s="119">
        <v>811</v>
      </c>
      <c r="K32" s="119">
        <v>762</v>
      </c>
      <c r="L32" s="119">
        <v>942</v>
      </c>
      <c r="M32" s="119">
        <v>937</v>
      </c>
      <c r="N32" s="119">
        <v>865</v>
      </c>
      <c r="O32" s="119">
        <v>843</v>
      </c>
      <c r="P32" s="119">
        <v>719</v>
      </c>
      <c r="Q32" s="119">
        <v>653</v>
      </c>
      <c r="R32" s="119">
        <v>647</v>
      </c>
      <c r="S32" s="119">
        <v>576</v>
      </c>
      <c r="T32" s="119">
        <v>594</v>
      </c>
      <c r="U32" s="119">
        <v>546</v>
      </c>
      <c r="V32" s="119">
        <v>479</v>
      </c>
      <c r="W32" s="119">
        <v>466</v>
      </c>
      <c r="X32" s="119">
        <v>408</v>
      </c>
      <c r="Y32" s="119">
        <v>398</v>
      </c>
      <c r="Z32" s="119">
        <v>366</v>
      </c>
      <c r="AA32" s="119">
        <v>369</v>
      </c>
      <c r="AB32" s="119">
        <v>431</v>
      </c>
      <c r="AC32" s="119">
        <v>393</v>
      </c>
      <c r="AD32" s="119">
        <v>408</v>
      </c>
      <c r="AE32" s="119">
        <v>514</v>
      </c>
      <c r="AF32" s="119">
        <v>445</v>
      </c>
      <c r="AG32" s="119">
        <v>350</v>
      </c>
      <c r="AH32" s="119">
        <v>364</v>
      </c>
      <c r="AI32" s="119">
        <v>386</v>
      </c>
      <c r="AJ32" s="119">
        <v>354</v>
      </c>
      <c r="AK32" s="119">
        <v>272</v>
      </c>
      <c r="AL32" s="129">
        <f>(AK32-AA32)/AA32*100</f>
        <v>-26.287262872628723</v>
      </c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38" ht="9" customHeight="1">
      <c r="A33" s="120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9"/>
    </row>
    <row r="34" spans="1:38" s="97" customFormat="1" ht="15.75">
      <c r="A34" s="122" t="s">
        <v>78</v>
      </c>
      <c r="B34" s="123">
        <f>SUM(B35:B36)</f>
        <v>1254</v>
      </c>
      <c r="C34" s="123">
        <f aca="true" t="shared" si="6" ref="C34:AK34">SUM(C35:C36)</f>
        <v>1222</v>
      </c>
      <c r="D34" s="123">
        <f t="shared" si="6"/>
        <v>1190</v>
      </c>
      <c r="E34" s="123">
        <f t="shared" si="6"/>
        <v>1198</v>
      </c>
      <c r="F34" s="123">
        <f t="shared" si="6"/>
        <v>1055</v>
      </c>
      <c r="G34" s="123">
        <f t="shared" si="6"/>
        <v>1189</v>
      </c>
      <c r="H34" s="123">
        <f t="shared" si="6"/>
        <v>1201</v>
      </c>
      <c r="I34" s="123">
        <f t="shared" si="6"/>
        <v>1073</v>
      </c>
      <c r="J34" s="123">
        <f t="shared" si="6"/>
        <v>1178</v>
      </c>
      <c r="K34" s="123">
        <f t="shared" si="6"/>
        <v>1162</v>
      </c>
      <c r="L34" s="123">
        <f t="shared" si="6"/>
        <v>1192</v>
      </c>
      <c r="M34" s="123">
        <f t="shared" si="6"/>
        <v>1129</v>
      </c>
      <c r="N34" s="123">
        <f t="shared" si="6"/>
        <v>1166</v>
      </c>
      <c r="O34" s="123">
        <f t="shared" si="6"/>
        <v>1115</v>
      </c>
      <c r="P34" s="123">
        <f t="shared" si="6"/>
        <v>933</v>
      </c>
      <c r="Q34" s="123">
        <f t="shared" si="6"/>
        <v>872</v>
      </c>
      <c r="R34" s="123">
        <f t="shared" si="6"/>
        <v>907</v>
      </c>
      <c r="S34" s="123">
        <f t="shared" si="6"/>
        <v>875</v>
      </c>
      <c r="T34" s="123">
        <f t="shared" si="6"/>
        <v>930</v>
      </c>
      <c r="U34" s="123">
        <f t="shared" si="6"/>
        <v>863</v>
      </c>
      <c r="V34" s="123">
        <f t="shared" si="6"/>
        <v>761</v>
      </c>
      <c r="W34" s="123">
        <f t="shared" si="6"/>
        <v>764</v>
      </c>
      <c r="X34" s="123">
        <f t="shared" si="6"/>
        <v>736</v>
      </c>
      <c r="Y34" s="123">
        <f t="shared" si="6"/>
        <v>757</v>
      </c>
      <c r="Z34" s="123">
        <f t="shared" si="6"/>
        <v>734</v>
      </c>
      <c r="AA34" s="123">
        <f t="shared" si="6"/>
        <v>735</v>
      </c>
      <c r="AB34" s="123">
        <f t="shared" si="6"/>
        <v>772</v>
      </c>
      <c r="AC34" s="123">
        <f t="shared" si="6"/>
        <v>715</v>
      </c>
      <c r="AD34" s="123">
        <f t="shared" si="6"/>
        <v>807</v>
      </c>
      <c r="AE34" s="123">
        <f t="shared" si="6"/>
        <v>886</v>
      </c>
      <c r="AF34" s="123">
        <f t="shared" si="6"/>
        <v>884</v>
      </c>
      <c r="AG34" s="123">
        <f t="shared" si="6"/>
        <v>740</v>
      </c>
      <c r="AH34" s="123">
        <f t="shared" si="6"/>
        <v>655</v>
      </c>
      <c r="AI34" s="123">
        <f t="shared" si="6"/>
        <v>664</v>
      </c>
      <c r="AJ34" s="123">
        <f t="shared" si="6"/>
        <v>591</v>
      </c>
      <c r="AK34" s="123">
        <f t="shared" si="6"/>
        <v>517</v>
      </c>
      <c r="AL34" s="129">
        <f>(AK34-AA34)/AA34*100</f>
        <v>-29.65986394557823</v>
      </c>
    </row>
    <row r="35" spans="1:38" ht="15">
      <c r="A35" s="124" t="s">
        <v>88</v>
      </c>
      <c r="B35" s="121">
        <v>916</v>
      </c>
      <c r="C35" s="121">
        <v>899</v>
      </c>
      <c r="D35" s="121">
        <v>890</v>
      </c>
      <c r="E35" s="121">
        <v>899</v>
      </c>
      <c r="F35" s="121">
        <v>782</v>
      </c>
      <c r="G35" s="121">
        <v>888</v>
      </c>
      <c r="H35" s="121">
        <v>889</v>
      </c>
      <c r="I35" s="121">
        <v>821</v>
      </c>
      <c r="J35" s="121">
        <v>876</v>
      </c>
      <c r="K35" s="121">
        <v>889</v>
      </c>
      <c r="L35" s="121">
        <v>885</v>
      </c>
      <c r="M35" s="121">
        <v>846</v>
      </c>
      <c r="N35" s="121">
        <v>912</v>
      </c>
      <c r="O35" s="121">
        <v>834</v>
      </c>
      <c r="P35" s="121">
        <v>704</v>
      </c>
      <c r="Q35" s="121">
        <v>658</v>
      </c>
      <c r="R35" s="121">
        <v>700</v>
      </c>
      <c r="S35" s="121">
        <v>683</v>
      </c>
      <c r="T35" s="121">
        <v>693</v>
      </c>
      <c r="U35" s="121">
        <v>673</v>
      </c>
      <c r="V35" s="121">
        <v>598</v>
      </c>
      <c r="W35" s="121">
        <v>558</v>
      </c>
      <c r="X35" s="121">
        <v>559</v>
      </c>
      <c r="Y35" s="121">
        <v>585</v>
      </c>
      <c r="Z35" s="121">
        <v>556</v>
      </c>
      <c r="AA35" s="121">
        <v>558</v>
      </c>
      <c r="AB35" s="121">
        <v>606</v>
      </c>
      <c r="AC35" s="121">
        <v>552</v>
      </c>
      <c r="AD35" s="121">
        <v>632</v>
      </c>
      <c r="AE35" s="121">
        <v>692</v>
      </c>
      <c r="AF35" s="121">
        <v>687</v>
      </c>
      <c r="AG35" s="121">
        <v>599</v>
      </c>
      <c r="AH35" s="121">
        <v>518</v>
      </c>
      <c r="AI35" s="121">
        <v>535</v>
      </c>
      <c r="AJ35" s="121">
        <v>468</v>
      </c>
      <c r="AK35" s="121">
        <v>423</v>
      </c>
      <c r="AL35" s="129">
        <f>(AK35-AA35)/AA35*100</f>
        <v>-24.193548387096776</v>
      </c>
    </row>
    <row r="36" spans="1:38" ht="15">
      <c r="A36" s="124" t="s">
        <v>89</v>
      </c>
      <c r="B36" s="121">
        <v>338</v>
      </c>
      <c r="C36" s="121">
        <v>323</v>
      </c>
      <c r="D36" s="121">
        <v>300</v>
      </c>
      <c r="E36" s="121">
        <v>299</v>
      </c>
      <c r="F36" s="121">
        <v>273</v>
      </c>
      <c r="G36" s="121">
        <v>301</v>
      </c>
      <c r="H36" s="121">
        <v>312</v>
      </c>
      <c r="I36" s="121">
        <v>252</v>
      </c>
      <c r="J36" s="121">
        <v>302</v>
      </c>
      <c r="K36" s="121">
        <v>273</v>
      </c>
      <c r="L36" s="121">
        <v>307</v>
      </c>
      <c r="M36" s="121">
        <v>283</v>
      </c>
      <c r="N36" s="121">
        <v>254</v>
      </c>
      <c r="O36" s="121">
        <v>281</v>
      </c>
      <c r="P36" s="121">
        <v>229</v>
      </c>
      <c r="Q36" s="121">
        <v>214</v>
      </c>
      <c r="R36" s="121">
        <v>207</v>
      </c>
      <c r="S36" s="121">
        <v>192</v>
      </c>
      <c r="T36" s="121">
        <v>237</v>
      </c>
      <c r="U36" s="121">
        <v>190</v>
      </c>
      <c r="V36" s="121">
        <v>163</v>
      </c>
      <c r="W36" s="121">
        <v>206</v>
      </c>
      <c r="X36" s="121">
        <v>177</v>
      </c>
      <c r="Y36" s="121">
        <v>172</v>
      </c>
      <c r="Z36" s="121">
        <v>178</v>
      </c>
      <c r="AA36" s="121">
        <v>177</v>
      </c>
      <c r="AB36" s="121">
        <v>166</v>
      </c>
      <c r="AC36" s="121">
        <v>163</v>
      </c>
      <c r="AD36" s="121">
        <v>175</v>
      </c>
      <c r="AE36" s="121">
        <v>194</v>
      </c>
      <c r="AF36" s="121">
        <v>197</v>
      </c>
      <c r="AG36" s="121">
        <v>141</v>
      </c>
      <c r="AH36" s="121">
        <v>137</v>
      </c>
      <c r="AI36" s="121">
        <v>129</v>
      </c>
      <c r="AJ36" s="121">
        <v>123</v>
      </c>
      <c r="AK36" s="121">
        <v>94</v>
      </c>
      <c r="AL36" s="129">
        <f>(AK36-AA36)/AA36*100</f>
        <v>-46.89265536723164</v>
      </c>
    </row>
    <row r="37" spans="1:38" ht="9" customHeight="1">
      <c r="A37" s="125"/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9"/>
    </row>
    <row r="38" spans="1:38" s="97" customFormat="1" ht="15.75">
      <c r="A38" s="122" t="s">
        <v>1</v>
      </c>
      <c r="B38" s="123">
        <f>SUM(B39:B41)</f>
        <v>1984</v>
      </c>
      <c r="C38" s="123">
        <f aca="true" t="shared" si="7" ref="C38:AK38">SUM(C39:C41)</f>
        <v>1741</v>
      </c>
      <c r="D38" s="123">
        <f t="shared" si="7"/>
        <v>1647</v>
      </c>
      <c r="E38" s="123">
        <f t="shared" si="7"/>
        <v>1625</v>
      </c>
      <c r="F38" s="123">
        <f t="shared" si="7"/>
        <v>1475</v>
      </c>
      <c r="G38" s="123">
        <f t="shared" si="7"/>
        <v>1500</v>
      </c>
      <c r="H38" s="123">
        <f t="shared" si="7"/>
        <v>1586</v>
      </c>
      <c r="I38" s="123">
        <f t="shared" si="7"/>
        <v>1503</v>
      </c>
      <c r="J38" s="123">
        <f t="shared" si="7"/>
        <v>1318</v>
      </c>
      <c r="K38" s="123">
        <f t="shared" si="7"/>
        <v>1384</v>
      </c>
      <c r="L38" s="123">
        <f t="shared" si="7"/>
        <v>1491</v>
      </c>
      <c r="M38" s="123">
        <f t="shared" si="7"/>
        <v>1569</v>
      </c>
      <c r="N38" s="123">
        <f t="shared" si="7"/>
        <v>1489</v>
      </c>
      <c r="O38" s="123">
        <f t="shared" si="7"/>
        <v>1383</v>
      </c>
      <c r="P38" s="123">
        <f t="shared" si="7"/>
        <v>1367</v>
      </c>
      <c r="Q38" s="123">
        <f t="shared" si="7"/>
        <v>1369</v>
      </c>
      <c r="R38" s="123">
        <f t="shared" si="7"/>
        <v>1302</v>
      </c>
      <c r="S38" s="123">
        <f t="shared" si="7"/>
        <v>1310</v>
      </c>
      <c r="T38" s="123">
        <f t="shared" si="7"/>
        <v>1282</v>
      </c>
      <c r="U38" s="123">
        <f t="shared" si="7"/>
        <v>1258</v>
      </c>
      <c r="V38" s="123">
        <f t="shared" si="7"/>
        <v>1257</v>
      </c>
      <c r="W38" s="123">
        <f t="shared" si="7"/>
        <v>1174</v>
      </c>
      <c r="X38" s="123">
        <f t="shared" si="7"/>
        <v>1233</v>
      </c>
      <c r="Y38" s="123">
        <f t="shared" si="7"/>
        <v>1168</v>
      </c>
      <c r="Z38" s="123">
        <f t="shared" si="7"/>
        <v>1047</v>
      </c>
      <c r="AA38" s="123">
        <f t="shared" si="7"/>
        <v>1072</v>
      </c>
      <c r="AB38" s="123">
        <f t="shared" si="7"/>
        <v>977</v>
      </c>
      <c r="AC38" s="123">
        <f t="shared" si="7"/>
        <v>1021</v>
      </c>
      <c r="AD38" s="123">
        <f t="shared" si="7"/>
        <v>927</v>
      </c>
      <c r="AE38" s="123">
        <f t="shared" si="7"/>
        <v>931</v>
      </c>
      <c r="AF38" s="123">
        <f t="shared" si="7"/>
        <v>909</v>
      </c>
      <c r="AG38" s="123">
        <f t="shared" si="7"/>
        <v>741</v>
      </c>
      <c r="AH38" s="123">
        <f t="shared" si="7"/>
        <v>750</v>
      </c>
      <c r="AI38" s="123">
        <f t="shared" si="7"/>
        <v>742</v>
      </c>
      <c r="AJ38" s="123">
        <f t="shared" si="7"/>
        <v>641</v>
      </c>
      <c r="AK38" s="123">
        <f t="shared" si="7"/>
        <v>510</v>
      </c>
      <c r="AL38" s="129">
        <f>(AK38-AA38)/AA38*100</f>
        <v>-52.42537313432835</v>
      </c>
    </row>
    <row r="39" spans="1:38" ht="15">
      <c r="A39" s="124" t="s">
        <v>90</v>
      </c>
      <c r="B39" s="121">
        <v>470</v>
      </c>
      <c r="C39" s="121">
        <v>432</v>
      </c>
      <c r="D39" s="121">
        <v>420</v>
      </c>
      <c r="E39" s="121">
        <v>509</v>
      </c>
      <c r="F39" s="121">
        <v>390</v>
      </c>
      <c r="G39" s="121">
        <v>387</v>
      </c>
      <c r="H39" s="121">
        <v>394</v>
      </c>
      <c r="I39" s="121">
        <v>389</v>
      </c>
      <c r="J39" s="121">
        <v>372</v>
      </c>
      <c r="K39" s="121">
        <v>365</v>
      </c>
      <c r="L39" s="121">
        <v>390</v>
      </c>
      <c r="M39" s="121">
        <v>453</v>
      </c>
      <c r="N39" s="121">
        <v>432</v>
      </c>
      <c r="O39" s="121">
        <v>402</v>
      </c>
      <c r="P39" s="121">
        <v>404</v>
      </c>
      <c r="Q39" s="121">
        <v>379</v>
      </c>
      <c r="R39" s="121">
        <v>351</v>
      </c>
      <c r="S39" s="121">
        <v>358</v>
      </c>
      <c r="T39" s="121">
        <v>376</v>
      </c>
      <c r="U39" s="121">
        <v>368</v>
      </c>
      <c r="V39" s="121">
        <v>338</v>
      </c>
      <c r="W39" s="121">
        <v>329</v>
      </c>
      <c r="X39" s="121">
        <v>321</v>
      </c>
      <c r="Y39" s="121">
        <v>363</v>
      </c>
      <c r="Z39" s="121">
        <v>271</v>
      </c>
      <c r="AA39" s="121">
        <v>315</v>
      </c>
      <c r="AB39" s="121">
        <v>306</v>
      </c>
      <c r="AC39" s="121">
        <v>280</v>
      </c>
      <c r="AD39" s="121">
        <v>284</v>
      </c>
      <c r="AE39" s="121">
        <v>286</v>
      </c>
      <c r="AF39" s="121">
        <v>232</v>
      </c>
      <c r="AG39" s="121">
        <v>192</v>
      </c>
      <c r="AH39" s="121">
        <v>220</v>
      </c>
      <c r="AI39" s="121">
        <v>202</v>
      </c>
      <c r="AJ39" s="121">
        <v>178</v>
      </c>
      <c r="AK39" s="121">
        <v>140</v>
      </c>
      <c r="AL39" s="129">
        <f>(AK39-AA39)/AA39*100</f>
        <v>-55.55555555555556</v>
      </c>
    </row>
    <row r="40" spans="1:38" ht="15">
      <c r="A40" s="124" t="s">
        <v>91</v>
      </c>
      <c r="B40" s="121">
        <v>704</v>
      </c>
      <c r="C40" s="121">
        <v>648</v>
      </c>
      <c r="D40" s="121">
        <v>566</v>
      </c>
      <c r="E40" s="121">
        <v>467</v>
      </c>
      <c r="F40" s="121">
        <v>473</v>
      </c>
      <c r="G40" s="121">
        <v>495</v>
      </c>
      <c r="H40" s="121">
        <v>536</v>
      </c>
      <c r="I40" s="121">
        <v>471</v>
      </c>
      <c r="J40" s="121">
        <v>412</v>
      </c>
      <c r="K40" s="121">
        <v>437</v>
      </c>
      <c r="L40" s="121">
        <v>509</v>
      </c>
      <c r="M40" s="121">
        <v>474</v>
      </c>
      <c r="N40" s="121">
        <v>460</v>
      </c>
      <c r="O40" s="121">
        <v>455</v>
      </c>
      <c r="P40" s="121">
        <v>433</v>
      </c>
      <c r="Q40" s="121">
        <v>454</v>
      </c>
      <c r="R40" s="121">
        <v>457</v>
      </c>
      <c r="S40" s="121">
        <v>419</v>
      </c>
      <c r="T40" s="121">
        <v>401</v>
      </c>
      <c r="U40" s="121">
        <v>369</v>
      </c>
      <c r="V40" s="121">
        <v>387</v>
      </c>
      <c r="W40" s="121">
        <v>367</v>
      </c>
      <c r="X40" s="121">
        <v>396</v>
      </c>
      <c r="Y40" s="121">
        <v>359</v>
      </c>
      <c r="Z40" s="121">
        <v>316</v>
      </c>
      <c r="AA40" s="121">
        <v>326</v>
      </c>
      <c r="AB40" s="121">
        <v>270</v>
      </c>
      <c r="AC40" s="121">
        <v>332</v>
      </c>
      <c r="AD40" s="121">
        <v>253</v>
      </c>
      <c r="AE40" s="121">
        <v>270</v>
      </c>
      <c r="AF40" s="121">
        <v>281</v>
      </c>
      <c r="AG40" s="121">
        <v>219</v>
      </c>
      <c r="AH40" s="121">
        <v>237</v>
      </c>
      <c r="AI40" s="121">
        <v>227</v>
      </c>
      <c r="AJ40" s="121">
        <v>185</v>
      </c>
      <c r="AK40" s="121">
        <v>155</v>
      </c>
      <c r="AL40" s="129">
        <f>(AK40-AA40)/AA40*100</f>
        <v>-52.45398773006135</v>
      </c>
    </row>
    <row r="41" spans="1:38" ht="15">
      <c r="A41" s="124" t="s">
        <v>92</v>
      </c>
      <c r="B41" s="121">
        <v>810</v>
      </c>
      <c r="C41" s="121">
        <v>661</v>
      </c>
      <c r="D41" s="121">
        <v>661</v>
      </c>
      <c r="E41" s="121">
        <v>649</v>
      </c>
      <c r="F41" s="121">
        <v>612</v>
      </c>
      <c r="G41" s="121">
        <v>618</v>
      </c>
      <c r="H41" s="121">
        <v>656</v>
      </c>
      <c r="I41" s="121">
        <v>643</v>
      </c>
      <c r="J41" s="121">
        <v>534</v>
      </c>
      <c r="K41" s="121">
        <v>582</v>
      </c>
      <c r="L41" s="121">
        <v>592</v>
      </c>
      <c r="M41" s="121">
        <v>642</v>
      </c>
      <c r="N41" s="121">
        <v>597</v>
      </c>
      <c r="O41" s="121">
        <v>526</v>
      </c>
      <c r="P41" s="121">
        <v>530</v>
      </c>
      <c r="Q41" s="121">
        <v>536</v>
      </c>
      <c r="R41" s="121">
        <v>494</v>
      </c>
      <c r="S41" s="121">
        <v>533</v>
      </c>
      <c r="T41" s="121">
        <v>505</v>
      </c>
      <c r="U41" s="121">
        <v>521</v>
      </c>
      <c r="V41" s="121">
        <v>532</v>
      </c>
      <c r="W41" s="121">
        <v>478</v>
      </c>
      <c r="X41" s="121">
        <v>516</v>
      </c>
      <c r="Y41" s="121">
        <v>446</v>
      </c>
      <c r="Z41" s="121">
        <v>460</v>
      </c>
      <c r="AA41" s="121">
        <v>431</v>
      </c>
      <c r="AB41" s="121">
        <v>401</v>
      </c>
      <c r="AC41" s="121">
        <v>409</v>
      </c>
      <c r="AD41" s="121">
        <v>390</v>
      </c>
      <c r="AE41" s="121">
        <v>375</v>
      </c>
      <c r="AF41" s="121">
        <v>396</v>
      </c>
      <c r="AG41" s="121">
        <v>330</v>
      </c>
      <c r="AH41" s="121">
        <v>293</v>
      </c>
      <c r="AI41" s="121">
        <v>313</v>
      </c>
      <c r="AJ41" s="121">
        <v>278</v>
      </c>
      <c r="AK41" s="121">
        <v>215</v>
      </c>
      <c r="AL41" s="129">
        <f>(AK41-AA41)/AA41*100</f>
        <v>-50.11600928074246</v>
      </c>
    </row>
    <row r="42" spans="1:38" ht="9.75" customHeight="1">
      <c r="A42" s="125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9"/>
    </row>
    <row r="43" spans="1:38" s="96" customFormat="1" ht="15.75">
      <c r="A43" s="122" t="s">
        <v>79</v>
      </c>
      <c r="B43" s="123">
        <f>SUM(B44:B45)</f>
        <v>892</v>
      </c>
      <c r="C43" s="123">
        <f aca="true" t="shared" si="8" ref="C43:AK43">SUM(C44:C45)</f>
        <v>911</v>
      </c>
      <c r="D43" s="123">
        <f t="shared" si="8"/>
        <v>834</v>
      </c>
      <c r="E43" s="123">
        <f t="shared" si="8"/>
        <v>789</v>
      </c>
      <c r="F43" s="123">
        <f t="shared" si="8"/>
        <v>726</v>
      </c>
      <c r="G43" s="123">
        <f t="shared" si="8"/>
        <v>748</v>
      </c>
      <c r="H43" s="123">
        <f t="shared" si="8"/>
        <v>835</v>
      </c>
      <c r="I43" s="123">
        <f t="shared" si="8"/>
        <v>767</v>
      </c>
      <c r="J43" s="123">
        <f t="shared" si="8"/>
        <v>777</v>
      </c>
      <c r="K43" s="123">
        <f t="shared" si="8"/>
        <v>776</v>
      </c>
      <c r="L43" s="123">
        <f t="shared" si="8"/>
        <v>860</v>
      </c>
      <c r="M43" s="123">
        <f t="shared" si="8"/>
        <v>885</v>
      </c>
      <c r="N43" s="123">
        <f t="shared" si="8"/>
        <v>838</v>
      </c>
      <c r="O43" s="123">
        <f t="shared" si="8"/>
        <v>709</v>
      </c>
      <c r="P43" s="123">
        <f t="shared" si="8"/>
        <v>695</v>
      </c>
      <c r="Q43" s="123">
        <f t="shared" si="8"/>
        <v>672</v>
      </c>
      <c r="R43" s="123">
        <f t="shared" si="8"/>
        <v>635</v>
      </c>
      <c r="S43" s="123">
        <f t="shared" si="8"/>
        <v>644</v>
      </c>
      <c r="T43" s="123">
        <f t="shared" si="8"/>
        <v>641</v>
      </c>
      <c r="U43" s="123">
        <f t="shared" si="8"/>
        <v>650</v>
      </c>
      <c r="V43" s="123">
        <f t="shared" si="8"/>
        <v>593</v>
      </c>
      <c r="W43" s="123">
        <f t="shared" si="8"/>
        <v>559</v>
      </c>
      <c r="X43" s="123">
        <f t="shared" si="8"/>
        <v>543</v>
      </c>
      <c r="Y43" s="123">
        <f t="shared" si="8"/>
        <v>533</v>
      </c>
      <c r="Z43" s="123">
        <f t="shared" si="8"/>
        <v>545</v>
      </c>
      <c r="AA43" s="123">
        <f t="shared" si="8"/>
        <v>545</v>
      </c>
      <c r="AB43" s="123">
        <f t="shared" si="8"/>
        <v>550</v>
      </c>
      <c r="AC43" s="123">
        <f t="shared" si="8"/>
        <v>535</v>
      </c>
      <c r="AD43" s="123">
        <f t="shared" si="8"/>
        <v>469</v>
      </c>
      <c r="AE43" s="123">
        <f t="shared" si="8"/>
        <v>436</v>
      </c>
      <c r="AF43" s="123">
        <f t="shared" si="8"/>
        <v>455</v>
      </c>
      <c r="AG43" s="123">
        <f t="shared" si="8"/>
        <v>436</v>
      </c>
      <c r="AH43" s="123">
        <f t="shared" si="8"/>
        <v>377</v>
      </c>
      <c r="AI43" s="123">
        <f t="shared" si="8"/>
        <v>344</v>
      </c>
      <c r="AJ43" s="123">
        <f t="shared" si="8"/>
        <v>350</v>
      </c>
      <c r="AK43" s="123">
        <f t="shared" si="8"/>
        <v>304</v>
      </c>
      <c r="AL43" s="129">
        <f>(AK43-AA43)/AA43*100</f>
        <v>-44.22018348623853</v>
      </c>
    </row>
    <row r="44" spans="1:38" ht="15">
      <c r="A44" s="124" t="s">
        <v>93</v>
      </c>
      <c r="B44" s="121">
        <v>339</v>
      </c>
      <c r="C44" s="121">
        <v>448</v>
      </c>
      <c r="D44" s="121">
        <v>451</v>
      </c>
      <c r="E44" s="121">
        <v>443</v>
      </c>
      <c r="F44" s="121">
        <v>409</v>
      </c>
      <c r="G44" s="121">
        <v>396</v>
      </c>
      <c r="H44" s="121">
        <v>496</v>
      </c>
      <c r="I44" s="121">
        <v>456</v>
      </c>
      <c r="J44" s="121">
        <v>466</v>
      </c>
      <c r="K44" s="121">
        <v>444</v>
      </c>
      <c r="L44" s="121">
        <v>501</v>
      </c>
      <c r="M44" s="121">
        <v>496</v>
      </c>
      <c r="N44" s="121">
        <v>478</v>
      </c>
      <c r="O44" s="121">
        <v>405</v>
      </c>
      <c r="P44" s="121">
        <v>376</v>
      </c>
      <c r="Q44" s="121">
        <v>370</v>
      </c>
      <c r="R44" s="121">
        <v>325</v>
      </c>
      <c r="S44" s="121">
        <v>375</v>
      </c>
      <c r="T44" s="121">
        <v>363</v>
      </c>
      <c r="U44" s="121">
        <v>341</v>
      </c>
      <c r="V44" s="121">
        <v>360</v>
      </c>
      <c r="W44" s="121">
        <v>299</v>
      </c>
      <c r="X44" s="121">
        <v>296</v>
      </c>
      <c r="Y44" s="121">
        <v>290</v>
      </c>
      <c r="Z44" s="121">
        <v>316</v>
      </c>
      <c r="AA44" s="121">
        <v>299</v>
      </c>
      <c r="AB44" s="121">
        <v>323</v>
      </c>
      <c r="AC44" s="121">
        <v>310</v>
      </c>
      <c r="AD44" s="121">
        <v>268</v>
      </c>
      <c r="AE44" s="121">
        <v>288</v>
      </c>
      <c r="AF44" s="121">
        <v>282</v>
      </c>
      <c r="AG44" s="121">
        <v>275</v>
      </c>
      <c r="AH44" s="121">
        <v>232</v>
      </c>
      <c r="AI44" s="121">
        <v>211</v>
      </c>
      <c r="AJ44" s="121">
        <v>208</v>
      </c>
      <c r="AK44" s="121">
        <v>193</v>
      </c>
      <c r="AL44" s="129">
        <f>(AK44-AA44)/AA44*100</f>
        <v>-35.45150501672241</v>
      </c>
    </row>
    <row r="45" spans="1:38" ht="15">
      <c r="A45" s="124" t="s">
        <v>94</v>
      </c>
      <c r="B45" s="121">
        <v>553</v>
      </c>
      <c r="C45" s="121">
        <v>463</v>
      </c>
      <c r="D45" s="121">
        <v>383</v>
      </c>
      <c r="E45" s="121">
        <v>346</v>
      </c>
      <c r="F45" s="121">
        <v>317</v>
      </c>
      <c r="G45" s="121">
        <v>352</v>
      </c>
      <c r="H45" s="121">
        <v>339</v>
      </c>
      <c r="I45" s="121">
        <v>311</v>
      </c>
      <c r="J45" s="121">
        <v>311</v>
      </c>
      <c r="K45" s="121">
        <v>332</v>
      </c>
      <c r="L45" s="121">
        <v>359</v>
      </c>
      <c r="M45" s="121">
        <v>389</v>
      </c>
      <c r="N45" s="121">
        <v>360</v>
      </c>
      <c r="O45" s="121">
        <v>304</v>
      </c>
      <c r="P45" s="121">
        <v>319</v>
      </c>
      <c r="Q45" s="121">
        <v>302</v>
      </c>
      <c r="R45" s="121">
        <v>310</v>
      </c>
      <c r="S45" s="121">
        <v>269</v>
      </c>
      <c r="T45" s="121">
        <v>278</v>
      </c>
      <c r="U45" s="121">
        <v>309</v>
      </c>
      <c r="V45" s="121">
        <v>233</v>
      </c>
      <c r="W45" s="121">
        <v>260</v>
      </c>
      <c r="X45" s="121">
        <v>247</v>
      </c>
      <c r="Y45" s="121">
        <v>243</v>
      </c>
      <c r="Z45" s="121">
        <v>229</v>
      </c>
      <c r="AA45" s="121">
        <v>246</v>
      </c>
      <c r="AB45" s="121">
        <v>227</v>
      </c>
      <c r="AC45" s="121">
        <v>225</v>
      </c>
      <c r="AD45" s="121">
        <v>201</v>
      </c>
      <c r="AE45" s="121">
        <v>148</v>
      </c>
      <c r="AF45" s="121">
        <v>173</v>
      </c>
      <c r="AG45" s="121">
        <v>161</v>
      </c>
      <c r="AH45" s="121">
        <v>145</v>
      </c>
      <c r="AI45" s="121">
        <v>133</v>
      </c>
      <c r="AJ45" s="121">
        <v>142</v>
      </c>
      <c r="AK45" s="121">
        <v>111</v>
      </c>
      <c r="AL45" s="129">
        <f>(AK45-AA45)/AA45*100</f>
        <v>-54.87804878048781</v>
      </c>
    </row>
    <row r="46" spans="1:38" ht="9" customHeight="1">
      <c r="A46" s="125"/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9"/>
    </row>
    <row r="47" spans="1:38" s="96" customFormat="1" ht="15.75">
      <c r="A47" s="122" t="s">
        <v>80</v>
      </c>
      <c r="B47" s="123">
        <f aca="true" t="shared" si="9" ref="B47:AK47">SUM(B48:B50)</f>
        <v>1142</v>
      </c>
      <c r="C47" s="123">
        <f t="shared" si="9"/>
        <v>1053</v>
      </c>
      <c r="D47" s="123">
        <f t="shared" si="9"/>
        <v>949</v>
      </c>
      <c r="E47" s="123">
        <f t="shared" si="9"/>
        <v>989</v>
      </c>
      <c r="F47" s="123">
        <f t="shared" si="9"/>
        <v>886</v>
      </c>
      <c r="G47" s="123">
        <f t="shared" si="9"/>
        <v>903</v>
      </c>
      <c r="H47" s="123">
        <f t="shared" si="9"/>
        <v>891</v>
      </c>
      <c r="I47" s="123">
        <f t="shared" si="9"/>
        <v>976</v>
      </c>
      <c r="J47" s="123">
        <f t="shared" si="9"/>
        <v>767</v>
      </c>
      <c r="K47" s="123">
        <f t="shared" si="9"/>
        <v>861</v>
      </c>
      <c r="L47" s="123">
        <f t="shared" si="9"/>
        <v>946</v>
      </c>
      <c r="M47" s="123">
        <f t="shared" si="9"/>
        <v>933</v>
      </c>
      <c r="N47" s="123">
        <f t="shared" si="9"/>
        <v>789</v>
      </c>
      <c r="O47" s="123">
        <f t="shared" si="9"/>
        <v>754</v>
      </c>
      <c r="P47" s="123">
        <f t="shared" si="9"/>
        <v>739</v>
      </c>
      <c r="Q47" s="123">
        <f t="shared" si="9"/>
        <v>816</v>
      </c>
      <c r="R47" s="123">
        <f t="shared" si="9"/>
        <v>726</v>
      </c>
      <c r="S47" s="123">
        <f t="shared" si="9"/>
        <v>748</v>
      </c>
      <c r="T47" s="123">
        <f t="shared" si="9"/>
        <v>872</v>
      </c>
      <c r="U47" s="123">
        <f t="shared" si="9"/>
        <v>798</v>
      </c>
      <c r="V47" s="123">
        <f t="shared" si="9"/>
        <v>735</v>
      </c>
      <c r="W47" s="123">
        <f t="shared" si="9"/>
        <v>671</v>
      </c>
      <c r="X47" s="123">
        <f t="shared" si="9"/>
        <v>636</v>
      </c>
      <c r="Y47" s="123">
        <f t="shared" si="9"/>
        <v>746</v>
      </c>
      <c r="Z47" s="123">
        <f t="shared" si="9"/>
        <v>759</v>
      </c>
      <c r="AA47" s="123">
        <f t="shared" si="9"/>
        <v>683</v>
      </c>
      <c r="AB47" s="123">
        <f t="shared" si="9"/>
        <v>657</v>
      </c>
      <c r="AC47" s="123">
        <f t="shared" si="9"/>
        <v>701</v>
      </c>
      <c r="AD47" s="123">
        <f t="shared" si="9"/>
        <v>675</v>
      </c>
      <c r="AE47" s="123">
        <f t="shared" si="9"/>
        <v>680</v>
      </c>
      <c r="AF47" s="123">
        <f t="shared" si="9"/>
        <v>634</v>
      </c>
      <c r="AG47" s="123">
        <f t="shared" si="9"/>
        <v>538</v>
      </c>
      <c r="AH47" s="123">
        <f t="shared" si="9"/>
        <v>545</v>
      </c>
      <c r="AI47" s="123">
        <f t="shared" si="9"/>
        <v>568</v>
      </c>
      <c r="AJ47" s="123">
        <f t="shared" si="9"/>
        <v>559</v>
      </c>
      <c r="AK47" s="123">
        <f t="shared" si="9"/>
        <v>453</v>
      </c>
      <c r="AL47" s="129">
        <f>(AK47-AA47)/AA47*100</f>
        <v>-33.67496339677892</v>
      </c>
    </row>
    <row r="48" spans="1:38" ht="15">
      <c r="A48" s="124" t="s">
        <v>95</v>
      </c>
      <c r="B48" s="121">
        <v>159</v>
      </c>
      <c r="C48" s="121">
        <v>147</v>
      </c>
      <c r="D48" s="121">
        <v>132</v>
      </c>
      <c r="E48" s="121">
        <v>115</v>
      </c>
      <c r="F48" s="121">
        <v>120</v>
      </c>
      <c r="G48" s="121">
        <v>114</v>
      </c>
      <c r="H48" s="121">
        <v>104</v>
      </c>
      <c r="I48" s="121">
        <v>148</v>
      </c>
      <c r="J48" s="121">
        <v>114</v>
      </c>
      <c r="K48" s="121">
        <v>125</v>
      </c>
      <c r="L48" s="121">
        <v>120</v>
      </c>
      <c r="M48" s="121">
        <v>116</v>
      </c>
      <c r="N48" s="121">
        <v>108</v>
      </c>
      <c r="O48" s="121">
        <v>92</v>
      </c>
      <c r="P48" s="121">
        <v>100</v>
      </c>
      <c r="Q48" s="121">
        <v>116</v>
      </c>
      <c r="R48" s="121">
        <v>95</v>
      </c>
      <c r="S48" s="121">
        <v>98</v>
      </c>
      <c r="T48" s="121">
        <v>122</v>
      </c>
      <c r="U48" s="121">
        <v>108</v>
      </c>
      <c r="V48" s="121">
        <v>97</v>
      </c>
      <c r="W48" s="121">
        <v>93</v>
      </c>
      <c r="X48" s="121">
        <v>82</v>
      </c>
      <c r="Y48" s="121">
        <v>97</v>
      </c>
      <c r="Z48" s="121">
        <v>106</v>
      </c>
      <c r="AA48" s="121">
        <v>86</v>
      </c>
      <c r="AB48" s="121">
        <v>83</v>
      </c>
      <c r="AC48" s="121">
        <v>102</v>
      </c>
      <c r="AD48" s="121">
        <v>88</v>
      </c>
      <c r="AE48" s="121">
        <v>85</v>
      </c>
      <c r="AF48" s="121">
        <v>77</v>
      </c>
      <c r="AG48" s="121">
        <v>69</v>
      </c>
      <c r="AH48" s="121">
        <v>64</v>
      </c>
      <c r="AI48" s="121">
        <v>84</v>
      </c>
      <c r="AJ48" s="121">
        <v>69</v>
      </c>
      <c r="AK48" s="121">
        <v>61</v>
      </c>
      <c r="AL48" s="129">
        <f>(AK48-AA48)/AA48*100</f>
        <v>-29.069767441860467</v>
      </c>
    </row>
    <row r="49" spans="1:38" ht="15">
      <c r="A49" s="124" t="s">
        <v>96</v>
      </c>
      <c r="B49" s="121">
        <v>571</v>
      </c>
      <c r="C49" s="121">
        <v>505</v>
      </c>
      <c r="D49" s="121">
        <v>449</v>
      </c>
      <c r="E49" s="121">
        <v>494</v>
      </c>
      <c r="F49" s="121">
        <v>426</v>
      </c>
      <c r="G49" s="121">
        <v>445</v>
      </c>
      <c r="H49" s="121">
        <v>426</v>
      </c>
      <c r="I49" s="121">
        <v>484</v>
      </c>
      <c r="J49" s="121">
        <v>385</v>
      </c>
      <c r="K49" s="121">
        <v>418</v>
      </c>
      <c r="L49" s="121">
        <v>474</v>
      </c>
      <c r="M49" s="121">
        <v>468</v>
      </c>
      <c r="N49" s="121">
        <v>413</v>
      </c>
      <c r="O49" s="121">
        <v>380</v>
      </c>
      <c r="P49" s="121">
        <v>373</v>
      </c>
      <c r="Q49" s="121">
        <v>377</v>
      </c>
      <c r="R49" s="121">
        <v>319</v>
      </c>
      <c r="S49" s="121">
        <v>364</v>
      </c>
      <c r="T49" s="121">
        <v>396</v>
      </c>
      <c r="U49" s="121">
        <v>363</v>
      </c>
      <c r="V49" s="121">
        <v>338</v>
      </c>
      <c r="W49" s="121">
        <v>317</v>
      </c>
      <c r="X49" s="121">
        <v>298</v>
      </c>
      <c r="Y49" s="121">
        <v>344</v>
      </c>
      <c r="Z49" s="121">
        <v>349</v>
      </c>
      <c r="AA49" s="121">
        <v>308</v>
      </c>
      <c r="AB49" s="121">
        <v>310</v>
      </c>
      <c r="AC49" s="121">
        <v>285</v>
      </c>
      <c r="AD49" s="121">
        <v>297</v>
      </c>
      <c r="AE49" s="121">
        <v>310</v>
      </c>
      <c r="AF49" s="121">
        <v>303</v>
      </c>
      <c r="AG49" s="121">
        <v>240</v>
      </c>
      <c r="AH49" s="121">
        <v>261</v>
      </c>
      <c r="AI49" s="121">
        <v>270</v>
      </c>
      <c r="AJ49" s="121">
        <v>251</v>
      </c>
      <c r="AK49" s="121">
        <v>227</v>
      </c>
      <c r="AL49" s="129">
        <f>(AK49-AA49)/AA49*100</f>
        <v>-26.2987012987013</v>
      </c>
    </row>
    <row r="50" spans="1:38" ht="15">
      <c r="A50" s="124" t="s">
        <v>97</v>
      </c>
      <c r="B50" s="121">
        <v>412</v>
      </c>
      <c r="C50" s="121">
        <v>401</v>
      </c>
      <c r="D50" s="121">
        <v>368</v>
      </c>
      <c r="E50" s="121">
        <v>380</v>
      </c>
      <c r="F50" s="121">
        <v>340</v>
      </c>
      <c r="G50" s="121">
        <v>344</v>
      </c>
      <c r="H50" s="121">
        <v>361</v>
      </c>
      <c r="I50" s="121">
        <v>344</v>
      </c>
      <c r="J50" s="121">
        <v>268</v>
      </c>
      <c r="K50" s="121">
        <v>318</v>
      </c>
      <c r="L50" s="121">
        <v>352</v>
      </c>
      <c r="M50" s="121">
        <v>349</v>
      </c>
      <c r="N50" s="121">
        <v>268</v>
      </c>
      <c r="O50" s="121">
        <v>282</v>
      </c>
      <c r="P50" s="121">
        <v>266</v>
      </c>
      <c r="Q50" s="121">
        <v>323</v>
      </c>
      <c r="R50" s="121">
        <v>312</v>
      </c>
      <c r="S50" s="121">
        <v>286</v>
      </c>
      <c r="T50" s="121">
        <v>354</v>
      </c>
      <c r="U50" s="121">
        <v>327</v>
      </c>
      <c r="V50" s="121">
        <v>300</v>
      </c>
      <c r="W50" s="121">
        <v>261</v>
      </c>
      <c r="X50" s="121">
        <v>256</v>
      </c>
      <c r="Y50" s="121">
        <v>305</v>
      </c>
      <c r="Z50" s="121">
        <v>304</v>
      </c>
      <c r="AA50" s="121">
        <v>289</v>
      </c>
      <c r="AB50" s="121">
        <v>264</v>
      </c>
      <c r="AC50" s="121">
        <v>314</v>
      </c>
      <c r="AD50" s="121">
        <v>290</v>
      </c>
      <c r="AE50" s="121">
        <v>285</v>
      </c>
      <c r="AF50" s="121">
        <v>254</v>
      </c>
      <c r="AG50" s="121">
        <v>229</v>
      </c>
      <c r="AH50" s="121">
        <v>220</v>
      </c>
      <c r="AI50" s="121">
        <v>214</v>
      </c>
      <c r="AJ50" s="121">
        <v>239</v>
      </c>
      <c r="AK50" s="121">
        <v>165</v>
      </c>
      <c r="AL50" s="129">
        <f>(AK50-AA50)/AA50*100</f>
        <v>-42.90657439446367</v>
      </c>
    </row>
    <row r="51" spans="1:38" ht="10.5" customHeight="1">
      <c r="A51" s="125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9"/>
    </row>
    <row r="52" spans="1:51" s="95" customFormat="1" ht="15.75">
      <c r="A52" s="122" t="s">
        <v>33</v>
      </c>
      <c r="B52" s="119">
        <v>702</v>
      </c>
      <c r="C52" s="119">
        <v>665</v>
      </c>
      <c r="D52" s="119">
        <v>637</v>
      </c>
      <c r="E52" s="119">
        <v>607</v>
      </c>
      <c r="F52" s="119">
        <v>549</v>
      </c>
      <c r="G52" s="119">
        <v>500</v>
      </c>
      <c r="H52" s="119">
        <v>502</v>
      </c>
      <c r="I52" s="119">
        <v>581</v>
      </c>
      <c r="J52" s="119">
        <v>555</v>
      </c>
      <c r="K52" s="119">
        <v>521</v>
      </c>
      <c r="L52" s="119">
        <v>590</v>
      </c>
      <c r="M52" s="119">
        <v>598</v>
      </c>
      <c r="N52" s="119">
        <v>629</v>
      </c>
      <c r="O52" s="119">
        <v>499</v>
      </c>
      <c r="P52" s="119">
        <v>497</v>
      </c>
      <c r="Q52" s="119">
        <v>479</v>
      </c>
      <c r="R52" s="119">
        <v>411</v>
      </c>
      <c r="S52" s="119">
        <v>392</v>
      </c>
      <c r="T52" s="119">
        <v>424</v>
      </c>
      <c r="U52" s="119">
        <v>458</v>
      </c>
      <c r="V52" s="119">
        <v>388</v>
      </c>
      <c r="W52" s="119">
        <v>421</v>
      </c>
      <c r="X52" s="119">
        <v>436</v>
      </c>
      <c r="Y52" s="119">
        <v>425</v>
      </c>
      <c r="Z52" s="119">
        <v>447</v>
      </c>
      <c r="AA52" s="119">
        <v>440</v>
      </c>
      <c r="AB52" s="119">
        <v>497</v>
      </c>
      <c r="AC52" s="119">
        <v>443</v>
      </c>
      <c r="AD52" s="119">
        <v>475</v>
      </c>
      <c r="AE52" s="119">
        <v>419</v>
      </c>
      <c r="AF52" s="119">
        <v>388</v>
      </c>
      <c r="AG52" s="119">
        <v>360</v>
      </c>
      <c r="AH52" s="119">
        <v>319</v>
      </c>
      <c r="AI52" s="119">
        <v>320</v>
      </c>
      <c r="AJ52" s="119">
        <v>300</v>
      </c>
      <c r="AK52" s="119">
        <v>311</v>
      </c>
      <c r="AL52" s="129">
        <f>(AK52-AA52)/AA52*100</f>
        <v>-29.318181818181817</v>
      </c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1:38" ht="9.75" customHeight="1">
      <c r="A53" s="125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9"/>
    </row>
    <row r="54" spans="1:38" s="96" customFormat="1" ht="15.75">
      <c r="A54" s="122" t="s">
        <v>81</v>
      </c>
      <c r="B54" s="123">
        <f aca="true" t="shared" si="10" ref="B54:AK54">SUM(B55:B57)</f>
        <v>1512</v>
      </c>
      <c r="C54" s="123">
        <f t="shared" si="10"/>
        <v>1419</v>
      </c>
      <c r="D54" s="123">
        <f t="shared" si="10"/>
        <v>1391</v>
      </c>
      <c r="E54" s="123">
        <f t="shared" si="10"/>
        <v>1376</v>
      </c>
      <c r="F54" s="123">
        <f t="shared" si="10"/>
        <v>1339</v>
      </c>
      <c r="G54" s="123">
        <f t="shared" si="10"/>
        <v>1350</v>
      </c>
      <c r="H54" s="123">
        <f t="shared" si="10"/>
        <v>1405</v>
      </c>
      <c r="I54" s="123">
        <f t="shared" si="10"/>
        <v>1291</v>
      </c>
      <c r="J54" s="123">
        <f t="shared" si="10"/>
        <v>1256</v>
      </c>
      <c r="K54" s="123">
        <f t="shared" si="10"/>
        <v>1305</v>
      </c>
      <c r="L54" s="123">
        <f t="shared" si="10"/>
        <v>1394</v>
      </c>
      <c r="M54" s="123">
        <f t="shared" si="10"/>
        <v>1342</v>
      </c>
      <c r="N54" s="123">
        <f t="shared" si="10"/>
        <v>1222</v>
      </c>
      <c r="O54" s="123">
        <f t="shared" si="10"/>
        <v>1184</v>
      </c>
      <c r="P54" s="123">
        <f t="shared" si="10"/>
        <v>1054</v>
      </c>
      <c r="Q54" s="123">
        <f t="shared" si="10"/>
        <v>1076</v>
      </c>
      <c r="R54" s="123">
        <f t="shared" si="10"/>
        <v>1122</v>
      </c>
      <c r="S54" s="123">
        <f t="shared" si="10"/>
        <v>1007</v>
      </c>
      <c r="T54" s="123">
        <f t="shared" si="10"/>
        <v>1047</v>
      </c>
      <c r="U54" s="123">
        <f t="shared" si="10"/>
        <v>1004</v>
      </c>
      <c r="V54" s="123">
        <f t="shared" si="10"/>
        <v>1031</v>
      </c>
      <c r="W54" s="123">
        <f t="shared" si="10"/>
        <v>958</v>
      </c>
      <c r="X54" s="123">
        <f t="shared" si="10"/>
        <v>971</v>
      </c>
      <c r="Y54" s="123">
        <f t="shared" si="10"/>
        <v>943</v>
      </c>
      <c r="Z54" s="123">
        <f t="shared" si="10"/>
        <v>891</v>
      </c>
      <c r="AA54" s="123">
        <f t="shared" si="10"/>
        <v>934</v>
      </c>
      <c r="AB54" s="123">
        <f t="shared" si="10"/>
        <v>853</v>
      </c>
      <c r="AC54" s="123">
        <f t="shared" si="10"/>
        <v>807</v>
      </c>
      <c r="AD54" s="123">
        <f t="shared" si="10"/>
        <v>766</v>
      </c>
      <c r="AE54" s="123">
        <f t="shared" si="10"/>
        <v>698</v>
      </c>
      <c r="AF54" s="123">
        <f t="shared" si="10"/>
        <v>706</v>
      </c>
      <c r="AG54" s="123">
        <f t="shared" si="10"/>
        <v>576</v>
      </c>
      <c r="AH54" s="123">
        <f t="shared" si="10"/>
        <v>654</v>
      </c>
      <c r="AI54" s="123">
        <f t="shared" si="10"/>
        <v>580</v>
      </c>
      <c r="AJ54" s="123">
        <f t="shared" si="10"/>
        <v>540</v>
      </c>
      <c r="AK54" s="123">
        <f t="shared" si="10"/>
        <v>543</v>
      </c>
      <c r="AL54" s="129">
        <f>(AK54-AA54)/AA54*100</f>
        <v>-41.86295503211991</v>
      </c>
    </row>
    <row r="55" spans="1:38" ht="15">
      <c r="A55" s="124" t="s">
        <v>98</v>
      </c>
      <c r="B55" s="121">
        <v>460</v>
      </c>
      <c r="C55" s="121">
        <v>441</v>
      </c>
      <c r="D55" s="121">
        <v>432</v>
      </c>
      <c r="E55" s="121">
        <v>413</v>
      </c>
      <c r="F55" s="121">
        <v>436</v>
      </c>
      <c r="G55" s="121">
        <v>411</v>
      </c>
      <c r="H55" s="121">
        <v>440</v>
      </c>
      <c r="I55" s="121">
        <v>435</v>
      </c>
      <c r="J55" s="121">
        <v>433</v>
      </c>
      <c r="K55" s="121">
        <v>426</v>
      </c>
      <c r="L55" s="121">
        <v>469</v>
      </c>
      <c r="M55" s="121">
        <v>475</v>
      </c>
      <c r="N55" s="121">
        <v>421</v>
      </c>
      <c r="O55" s="121">
        <v>353</v>
      </c>
      <c r="P55" s="121">
        <v>346</v>
      </c>
      <c r="Q55" s="121">
        <v>354</v>
      </c>
      <c r="R55" s="121">
        <v>348</v>
      </c>
      <c r="S55" s="121">
        <v>353</v>
      </c>
      <c r="T55" s="121">
        <v>330</v>
      </c>
      <c r="U55" s="121">
        <v>334</v>
      </c>
      <c r="V55" s="121">
        <v>334</v>
      </c>
      <c r="W55" s="121">
        <v>293</v>
      </c>
      <c r="X55" s="121">
        <v>323</v>
      </c>
      <c r="Y55" s="121">
        <v>313</v>
      </c>
      <c r="Z55" s="121">
        <v>272</v>
      </c>
      <c r="AA55" s="121">
        <v>308</v>
      </c>
      <c r="AB55" s="121">
        <v>261</v>
      </c>
      <c r="AC55" s="121">
        <v>256</v>
      </c>
      <c r="AD55" s="121">
        <v>240</v>
      </c>
      <c r="AE55" s="121">
        <v>230</v>
      </c>
      <c r="AF55" s="121">
        <v>215</v>
      </c>
      <c r="AG55" s="121">
        <v>201</v>
      </c>
      <c r="AH55" s="121">
        <v>205</v>
      </c>
      <c r="AI55" s="121">
        <v>173</v>
      </c>
      <c r="AJ55" s="121">
        <v>163</v>
      </c>
      <c r="AK55" s="121">
        <v>165</v>
      </c>
      <c r="AL55" s="129">
        <f>(AK55-AA55)/AA55*100</f>
        <v>-46.42857142857143</v>
      </c>
    </row>
    <row r="56" spans="1:38" ht="15">
      <c r="A56" s="124" t="s">
        <v>99</v>
      </c>
      <c r="B56" s="121">
        <v>529</v>
      </c>
      <c r="C56" s="121">
        <v>513</v>
      </c>
      <c r="D56" s="121">
        <v>449</v>
      </c>
      <c r="E56" s="121">
        <v>470</v>
      </c>
      <c r="F56" s="121">
        <v>462</v>
      </c>
      <c r="G56" s="121">
        <v>452</v>
      </c>
      <c r="H56" s="121">
        <v>487</v>
      </c>
      <c r="I56" s="121">
        <v>406</v>
      </c>
      <c r="J56" s="121">
        <v>439</v>
      </c>
      <c r="K56" s="121">
        <v>460</v>
      </c>
      <c r="L56" s="121">
        <v>492</v>
      </c>
      <c r="M56" s="121">
        <v>450</v>
      </c>
      <c r="N56" s="121">
        <v>424</v>
      </c>
      <c r="O56" s="121">
        <v>433</v>
      </c>
      <c r="P56" s="121">
        <v>394</v>
      </c>
      <c r="Q56" s="121">
        <v>373</v>
      </c>
      <c r="R56" s="121">
        <v>424</v>
      </c>
      <c r="S56" s="121">
        <v>355</v>
      </c>
      <c r="T56" s="121">
        <v>385</v>
      </c>
      <c r="U56" s="121">
        <v>361</v>
      </c>
      <c r="V56" s="121">
        <v>360</v>
      </c>
      <c r="W56" s="121">
        <v>329</v>
      </c>
      <c r="X56" s="121">
        <v>322</v>
      </c>
      <c r="Y56" s="121">
        <v>330</v>
      </c>
      <c r="Z56" s="121">
        <v>319</v>
      </c>
      <c r="AA56" s="121">
        <v>353</v>
      </c>
      <c r="AB56" s="121">
        <v>308</v>
      </c>
      <c r="AC56" s="121">
        <v>280</v>
      </c>
      <c r="AD56" s="121">
        <v>264</v>
      </c>
      <c r="AE56" s="121">
        <v>248</v>
      </c>
      <c r="AF56" s="121">
        <v>225</v>
      </c>
      <c r="AG56" s="121">
        <v>177</v>
      </c>
      <c r="AH56" s="121">
        <v>230</v>
      </c>
      <c r="AI56" s="121">
        <v>205</v>
      </c>
      <c r="AJ56" s="121">
        <v>190</v>
      </c>
      <c r="AK56" s="121">
        <v>179</v>
      </c>
      <c r="AL56" s="129">
        <f>(AK56-AA56)/AA56*100</f>
        <v>-49.29178470254957</v>
      </c>
    </row>
    <row r="57" spans="1:38" ht="15">
      <c r="A57" s="124" t="s">
        <v>100</v>
      </c>
      <c r="B57" s="121">
        <v>523</v>
      </c>
      <c r="C57" s="121">
        <v>465</v>
      </c>
      <c r="D57" s="121">
        <v>510</v>
      </c>
      <c r="E57" s="121">
        <v>493</v>
      </c>
      <c r="F57" s="121">
        <v>441</v>
      </c>
      <c r="G57" s="121">
        <v>487</v>
      </c>
      <c r="H57" s="121">
        <v>478</v>
      </c>
      <c r="I57" s="121">
        <v>450</v>
      </c>
      <c r="J57" s="121">
        <v>384</v>
      </c>
      <c r="K57" s="121">
        <v>419</v>
      </c>
      <c r="L57" s="121">
        <v>433</v>
      </c>
      <c r="M57" s="121">
        <v>417</v>
      </c>
      <c r="N57" s="121">
        <v>377</v>
      </c>
      <c r="O57" s="121">
        <v>398</v>
      </c>
      <c r="P57" s="121">
        <v>314</v>
      </c>
      <c r="Q57" s="121">
        <v>349</v>
      </c>
      <c r="R57" s="121">
        <v>350</v>
      </c>
      <c r="S57" s="121">
        <v>299</v>
      </c>
      <c r="T57" s="121">
        <v>332</v>
      </c>
      <c r="U57" s="121">
        <v>309</v>
      </c>
      <c r="V57" s="121">
        <v>337</v>
      </c>
      <c r="W57" s="121">
        <v>336</v>
      </c>
      <c r="X57" s="121">
        <v>326</v>
      </c>
      <c r="Y57" s="121">
        <v>300</v>
      </c>
      <c r="Z57" s="121">
        <v>300</v>
      </c>
      <c r="AA57" s="121">
        <v>273</v>
      </c>
      <c r="AB57" s="121">
        <v>284</v>
      </c>
      <c r="AC57" s="121">
        <v>271</v>
      </c>
      <c r="AD57" s="121">
        <v>262</v>
      </c>
      <c r="AE57" s="121">
        <v>220</v>
      </c>
      <c r="AF57" s="121">
        <v>266</v>
      </c>
      <c r="AG57" s="121">
        <v>198</v>
      </c>
      <c r="AH57" s="121">
        <v>219</v>
      </c>
      <c r="AI57" s="121">
        <v>202</v>
      </c>
      <c r="AJ57" s="121">
        <v>187</v>
      </c>
      <c r="AK57" s="121">
        <v>199</v>
      </c>
      <c r="AL57" s="129">
        <f>(AK57-AA57)/AA57*100</f>
        <v>-27.106227106227106</v>
      </c>
    </row>
    <row r="58" spans="1:38" ht="6.75" customHeight="1">
      <c r="A58" s="125"/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9"/>
    </row>
    <row r="59" spans="1:38" s="96" customFormat="1" ht="15.75">
      <c r="A59" s="122" t="s">
        <v>82</v>
      </c>
      <c r="B59" s="123">
        <f aca="true" t="shared" si="11" ref="B59:AK59">SUM(B60:B62)</f>
        <v>4216</v>
      </c>
      <c r="C59" s="123">
        <f t="shared" si="11"/>
        <v>3907</v>
      </c>
      <c r="D59" s="123">
        <f t="shared" si="11"/>
        <v>3738</v>
      </c>
      <c r="E59" s="123">
        <f t="shared" si="11"/>
        <v>3570</v>
      </c>
      <c r="F59" s="123">
        <f t="shared" si="11"/>
        <v>3487</v>
      </c>
      <c r="G59" s="123">
        <f t="shared" si="11"/>
        <v>3692</v>
      </c>
      <c r="H59" s="123">
        <f t="shared" si="11"/>
        <v>3873</v>
      </c>
      <c r="I59" s="123">
        <f t="shared" si="11"/>
        <v>3738</v>
      </c>
      <c r="J59" s="123">
        <f t="shared" si="11"/>
        <v>3681</v>
      </c>
      <c r="K59" s="123">
        <f t="shared" si="11"/>
        <v>3598</v>
      </c>
      <c r="L59" s="123">
        <f t="shared" si="11"/>
        <v>3750</v>
      </c>
      <c r="M59" s="123">
        <f t="shared" si="11"/>
        <v>3643</v>
      </c>
      <c r="N59" s="123">
        <f t="shared" si="11"/>
        <v>3616</v>
      </c>
      <c r="O59" s="123">
        <f t="shared" si="11"/>
        <v>3260</v>
      </c>
      <c r="P59" s="123">
        <f t="shared" si="11"/>
        <v>2870</v>
      </c>
      <c r="Q59" s="123">
        <f t="shared" si="11"/>
        <v>3033</v>
      </c>
      <c r="R59" s="123">
        <f t="shared" si="11"/>
        <v>3054</v>
      </c>
      <c r="S59" s="123">
        <f t="shared" si="11"/>
        <v>2723</v>
      </c>
      <c r="T59" s="123">
        <f t="shared" si="11"/>
        <v>2893</v>
      </c>
      <c r="U59" s="123">
        <f t="shared" si="11"/>
        <v>2903</v>
      </c>
      <c r="V59" s="123">
        <f t="shared" si="11"/>
        <v>2677</v>
      </c>
      <c r="W59" s="123">
        <f t="shared" si="11"/>
        <v>2605</v>
      </c>
      <c r="X59" s="123">
        <f t="shared" si="11"/>
        <v>2520</v>
      </c>
      <c r="Y59" s="123">
        <f t="shared" si="11"/>
        <v>2491</v>
      </c>
      <c r="Z59" s="123">
        <f t="shared" si="11"/>
        <v>2435</v>
      </c>
      <c r="AA59" s="123">
        <f t="shared" si="11"/>
        <v>2430</v>
      </c>
      <c r="AB59" s="123">
        <f t="shared" si="11"/>
        <v>2271</v>
      </c>
      <c r="AC59" s="123">
        <f t="shared" si="11"/>
        <v>2197</v>
      </c>
      <c r="AD59" s="123">
        <f t="shared" si="11"/>
        <v>2052</v>
      </c>
      <c r="AE59" s="123">
        <f t="shared" si="11"/>
        <v>1901</v>
      </c>
      <c r="AF59" s="123">
        <f t="shared" si="11"/>
        <v>1761</v>
      </c>
      <c r="AG59" s="123">
        <f t="shared" si="11"/>
        <v>1581</v>
      </c>
      <c r="AH59" s="123">
        <f t="shared" si="11"/>
        <v>1540</v>
      </c>
      <c r="AI59" s="123">
        <f t="shared" si="11"/>
        <v>1527</v>
      </c>
      <c r="AJ59" s="123">
        <f t="shared" si="11"/>
        <v>1283</v>
      </c>
      <c r="AK59" s="123">
        <f t="shared" si="11"/>
        <v>1434</v>
      </c>
      <c r="AL59" s="129">
        <f>(AK59-AA59)/AA59*100</f>
        <v>-40.98765432098765</v>
      </c>
    </row>
    <row r="60" spans="1:38" ht="15">
      <c r="A60" s="124" t="s">
        <v>101</v>
      </c>
      <c r="B60" s="121">
        <v>400</v>
      </c>
      <c r="C60" s="121">
        <v>409</v>
      </c>
      <c r="D60" s="121">
        <v>341</v>
      </c>
      <c r="E60" s="121">
        <v>339</v>
      </c>
      <c r="F60" s="121">
        <v>333</v>
      </c>
      <c r="G60" s="121">
        <v>320</v>
      </c>
      <c r="H60" s="121">
        <v>321</v>
      </c>
      <c r="I60" s="121">
        <v>326</v>
      </c>
      <c r="J60" s="121">
        <v>303</v>
      </c>
      <c r="K60" s="121">
        <v>255</v>
      </c>
      <c r="L60" s="121">
        <v>278</v>
      </c>
      <c r="M60" s="121">
        <v>293</v>
      </c>
      <c r="N60" s="121">
        <v>285</v>
      </c>
      <c r="O60" s="121">
        <v>254</v>
      </c>
      <c r="P60" s="121">
        <v>243</v>
      </c>
      <c r="Q60" s="121">
        <v>258</v>
      </c>
      <c r="R60" s="121">
        <v>275</v>
      </c>
      <c r="S60" s="121">
        <v>235</v>
      </c>
      <c r="T60" s="121">
        <v>255</v>
      </c>
      <c r="U60" s="121">
        <v>251</v>
      </c>
      <c r="V60" s="121">
        <v>244</v>
      </c>
      <c r="W60" s="121">
        <v>247</v>
      </c>
      <c r="X60" s="121">
        <v>230</v>
      </c>
      <c r="Y60" s="121">
        <v>222</v>
      </c>
      <c r="Z60" s="121">
        <v>184</v>
      </c>
      <c r="AA60" s="121">
        <v>192</v>
      </c>
      <c r="AB60" s="121">
        <v>190</v>
      </c>
      <c r="AC60" s="121">
        <v>186</v>
      </c>
      <c r="AD60" s="121">
        <v>149</v>
      </c>
      <c r="AE60" s="121">
        <v>141</v>
      </c>
      <c r="AF60" s="121">
        <v>147</v>
      </c>
      <c r="AG60" s="121">
        <v>141</v>
      </c>
      <c r="AH60" s="121">
        <v>140</v>
      </c>
      <c r="AI60" s="121">
        <v>114</v>
      </c>
      <c r="AJ60" s="121">
        <v>104</v>
      </c>
      <c r="AK60" s="121">
        <v>102</v>
      </c>
      <c r="AL60" s="129">
        <f>(AK60-AA60)/AA60*100</f>
        <v>-46.875</v>
      </c>
    </row>
    <row r="61" spans="1:38" ht="15">
      <c r="A61" s="124" t="s">
        <v>102</v>
      </c>
      <c r="B61" s="121">
        <v>167</v>
      </c>
      <c r="C61" s="121">
        <v>221</v>
      </c>
      <c r="D61" s="121">
        <v>241</v>
      </c>
      <c r="E61" s="121">
        <v>260</v>
      </c>
      <c r="F61" s="121">
        <v>202</v>
      </c>
      <c r="G61" s="121">
        <v>220</v>
      </c>
      <c r="H61" s="121">
        <v>264</v>
      </c>
      <c r="I61" s="121">
        <v>241</v>
      </c>
      <c r="J61" s="121">
        <v>229</v>
      </c>
      <c r="K61" s="121">
        <v>285</v>
      </c>
      <c r="L61" s="121">
        <v>279</v>
      </c>
      <c r="M61" s="121">
        <v>267</v>
      </c>
      <c r="N61" s="121">
        <v>259</v>
      </c>
      <c r="O61" s="121">
        <v>213</v>
      </c>
      <c r="P61" s="121">
        <v>205</v>
      </c>
      <c r="Q61" s="121">
        <v>201</v>
      </c>
      <c r="R61" s="121">
        <v>215</v>
      </c>
      <c r="S61" s="121">
        <v>191</v>
      </c>
      <c r="T61" s="121">
        <v>206</v>
      </c>
      <c r="U61" s="121">
        <v>201</v>
      </c>
      <c r="V61" s="121">
        <v>197</v>
      </c>
      <c r="W61" s="121">
        <v>183</v>
      </c>
      <c r="X61" s="121">
        <v>163</v>
      </c>
      <c r="Y61" s="121">
        <v>132</v>
      </c>
      <c r="Z61" s="121">
        <v>171</v>
      </c>
      <c r="AA61" s="121">
        <v>152</v>
      </c>
      <c r="AB61" s="121">
        <v>127</v>
      </c>
      <c r="AC61" s="121">
        <v>138</v>
      </c>
      <c r="AD61" s="121">
        <v>119</v>
      </c>
      <c r="AE61" s="121">
        <v>109</v>
      </c>
      <c r="AF61" s="121">
        <v>103</v>
      </c>
      <c r="AG61" s="121">
        <v>104</v>
      </c>
      <c r="AH61" s="121">
        <v>116</v>
      </c>
      <c r="AI61" s="121">
        <v>97</v>
      </c>
      <c r="AJ61" s="121">
        <v>98</v>
      </c>
      <c r="AK61" s="121">
        <v>93</v>
      </c>
      <c r="AL61" s="129">
        <f>(AK61-AA61)/AA61*100</f>
        <v>-38.81578947368421</v>
      </c>
    </row>
    <row r="62" spans="1:38" ht="15">
      <c r="A62" s="124" t="s">
        <v>103</v>
      </c>
      <c r="B62" s="121">
        <v>3649</v>
      </c>
      <c r="C62" s="121">
        <v>3277</v>
      </c>
      <c r="D62" s="121">
        <v>3156</v>
      </c>
      <c r="E62" s="121">
        <v>2971</v>
      </c>
      <c r="F62" s="121">
        <v>2952</v>
      </c>
      <c r="G62" s="121">
        <v>3152</v>
      </c>
      <c r="H62" s="121">
        <v>3288</v>
      </c>
      <c r="I62" s="121">
        <v>3171</v>
      </c>
      <c r="J62" s="121">
        <v>3149</v>
      </c>
      <c r="K62" s="121">
        <v>3058</v>
      </c>
      <c r="L62" s="121">
        <v>3193</v>
      </c>
      <c r="M62" s="121">
        <v>3083</v>
      </c>
      <c r="N62" s="121">
        <v>3072</v>
      </c>
      <c r="O62" s="121">
        <v>2793</v>
      </c>
      <c r="P62" s="121">
        <v>2422</v>
      </c>
      <c r="Q62" s="121">
        <v>2574</v>
      </c>
      <c r="R62" s="121">
        <v>2564</v>
      </c>
      <c r="S62" s="121">
        <v>2297</v>
      </c>
      <c r="T62" s="121">
        <v>2432</v>
      </c>
      <c r="U62" s="121">
        <v>2451</v>
      </c>
      <c r="V62" s="121">
        <v>2236</v>
      </c>
      <c r="W62" s="121">
        <v>2175</v>
      </c>
      <c r="X62" s="121">
        <v>2127</v>
      </c>
      <c r="Y62" s="121">
        <v>2137</v>
      </c>
      <c r="Z62" s="121">
        <v>2080</v>
      </c>
      <c r="AA62" s="121">
        <v>2086</v>
      </c>
      <c r="AB62" s="121">
        <v>1954</v>
      </c>
      <c r="AC62" s="121">
        <v>1873</v>
      </c>
      <c r="AD62" s="121">
        <v>1784</v>
      </c>
      <c r="AE62" s="121">
        <v>1651</v>
      </c>
      <c r="AF62" s="121">
        <v>1511</v>
      </c>
      <c r="AG62" s="121">
        <v>1336</v>
      </c>
      <c r="AH62" s="121">
        <v>1284</v>
      </c>
      <c r="AI62" s="121">
        <v>1316</v>
      </c>
      <c r="AJ62" s="121">
        <v>1081</v>
      </c>
      <c r="AK62" s="121">
        <v>1239</v>
      </c>
      <c r="AL62" s="129">
        <f>(AK62-AA62)/AA62*100</f>
        <v>-40.604026845637584</v>
      </c>
    </row>
    <row r="63" spans="1:38" ht="9" customHeight="1">
      <c r="A63" s="125"/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9"/>
    </row>
    <row r="64" spans="1:38" s="96" customFormat="1" ht="15.75">
      <c r="A64" s="122" t="s">
        <v>83</v>
      </c>
      <c r="B64" s="123">
        <f>SUM(B65:B68)</f>
        <v>1621</v>
      </c>
      <c r="C64" s="123">
        <f aca="true" t="shared" si="12" ref="C64:AK64">SUM(C65:C68)</f>
        <v>1476</v>
      </c>
      <c r="D64" s="123">
        <f t="shared" si="12"/>
        <v>1617</v>
      </c>
      <c r="E64" s="123">
        <f t="shared" si="12"/>
        <v>1545</v>
      </c>
      <c r="F64" s="123">
        <f t="shared" si="12"/>
        <v>1350</v>
      </c>
      <c r="G64" s="123">
        <f t="shared" si="12"/>
        <v>1402</v>
      </c>
      <c r="H64" s="123">
        <f t="shared" si="12"/>
        <v>1484</v>
      </c>
      <c r="I64" s="123">
        <f t="shared" si="12"/>
        <v>1501</v>
      </c>
      <c r="J64" s="123">
        <f t="shared" si="12"/>
        <v>1431</v>
      </c>
      <c r="K64" s="123">
        <f t="shared" si="12"/>
        <v>1525</v>
      </c>
      <c r="L64" s="123">
        <f t="shared" si="12"/>
        <v>1652</v>
      </c>
      <c r="M64" s="123">
        <f t="shared" si="12"/>
        <v>1616</v>
      </c>
      <c r="N64" s="123">
        <f t="shared" si="12"/>
        <v>1466</v>
      </c>
      <c r="O64" s="123">
        <f t="shared" si="12"/>
        <v>1482</v>
      </c>
      <c r="P64" s="123">
        <f t="shared" si="12"/>
        <v>1402</v>
      </c>
      <c r="Q64" s="123">
        <f t="shared" si="12"/>
        <v>1385</v>
      </c>
      <c r="R64" s="123">
        <f t="shared" si="12"/>
        <v>1411</v>
      </c>
      <c r="S64" s="123">
        <f t="shared" si="12"/>
        <v>1475</v>
      </c>
      <c r="T64" s="123">
        <f t="shared" si="12"/>
        <v>1472</v>
      </c>
      <c r="U64" s="123">
        <f t="shared" si="12"/>
        <v>1491</v>
      </c>
      <c r="V64" s="123">
        <f t="shared" si="12"/>
        <v>1402</v>
      </c>
      <c r="W64" s="123">
        <f t="shared" si="12"/>
        <v>1414</v>
      </c>
      <c r="X64" s="123">
        <f t="shared" si="12"/>
        <v>1428</v>
      </c>
      <c r="Y64" s="123">
        <f t="shared" si="12"/>
        <v>1395</v>
      </c>
      <c r="Z64" s="123">
        <f t="shared" si="12"/>
        <v>1365</v>
      </c>
      <c r="AA64" s="123">
        <f t="shared" si="12"/>
        <v>1368</v>
      </c>
      <c r="AB64" s="123">
        <f t="shared" si="12"/>
        <v>1370</v>
      </c>
      <c r="AC64" s="123">
        <f t="shared" si="12"/>
        <v>1304</v>
      </c>
      <c r="AD64" s="123">
        <f t="shared" si="12"/>
        <v>1180</v>
      </c>
      <c r="AE64" s="123">
        <f t="shared" si="12"/>
        <v>1257</v>
      </c>
      <c r="AF64" s="123">
        <f t="shared" si="12"/>
        <v>1152</v>
      </c>
      <c r="AG64" s="123">
        <f t="shared" si="12"/>
        <v>1083</v>
      </c>
      <c r="AH64" s="123">
        <f t="shared" si="12"/>
        <v>994</v>
      </c>
      <c r="AI64" s="123">
        <f t="shared" si="12"/>
        <v>1029</v>
      </c>
      <c r="AJ64" s="123">
        <f t="shared" si="12"/>
        <v>944</v>
      </c>
      <c r="AK64" s="123">
        <f t="shared" si="12"/>
        <v>900</v>
      </c>
      <c r="AL64" s="129">
        <f>(AK64-AA64)/AA64*100</f>
        <v>-34.21052631578947</v>
      </c>
    </row>
    <row r="65" spans="1:38" ht="15">
      <c r="A65" s="124" t="s">
        <v>104</v>
      </c>
      <c r="B65" s="121">
        <v>310</v>
      </c>
      <c r="C65" s="121">
        <v>301</v>
      </c>
      <c r="D65" s="121">
        <v>292</v>
      </c>
      <c r="E65" s="121">
        <v>274</v>
      </c>
      <c r="F65" s="121">
        <v>281</v>
      </c>
      <c r="G65" s="121">
        <v>266</v>
      </c>
      <c r="H65" s="121">
        <v>272</v>
      </c>
      <c r="I65" s="121">
        <v>287</v>
      </c>
      <c r="J65" s="121">
        <v>243</v>
      </c>
      <c r="K65" s="121">
        <v>279</v>
      </c>
      <c r="L65" s="121">
        <v>275</v>
      </c>
      <c r="M65" s="121">
        <v>281</v>
      </c>
      <c r="N65" s="121">
        <v>251</v>
      </c>
      <c r="O65" s="121">
        <v>219</v>
      </c>
      <c r="P65" s="121">
        <v>234</v>
      </c>
      <c r="Q65" s="121">
        <v>234</v>
      </c>
      <c r="R65" s="121">
        <v>220</v>
      </c>
      <c r="S65" s="121">
        <v>265</v>
      </c>
      <c r="T65" s="121">
        <v>236</v>
      </c>
      <c r="U65" s="121">
        <v>230</v>
      </c>
      <c r="V65" s="121">
        <v>237</v>
      </c>
      <c r="W65" s="121">
        <v>258</v>
      </c>
      <c r="X65" s="121">
        <v>239</v>
      </c>
      <c r="Y65" s="121">
        <v>224</v>
      </c>
      <c r="Z65" s="121">
        <v>204</v>
      </c>
      <c r="AA65" s="121">
        <v>215</v>
      </c>
      <c r="AB65" s="121">
        <v>206</v>
      </c>
      <c r="AC65" s="121">
        <v>217</v>
      </c>
      <c r="AD65" s="121">
        <v>210</v>
      </c>
      <c r="AE65" s="121">
        <v>193</v>
      </c>
      <c r="AF65" s="121">
        <v>174</v>
      </c>
      <c r="AG65" s="121">
        <v>199</v>
      </c>
      <c r="AH65" s="121">
        <v>159</v>
      </c>
      <c r="AI65" s="121">
        <v>170</v>
      </c>
      <c r="AJ65" s="121">
        <v>154</v>
      </c>
      <c r="AK65" s="121">
        <v>179</v>
      </c>
      <c r="AL65" s="129">
        <f>(AK65-AA65)/AA65*100</f>
        <v>-16.74418604651163</v>
      </c>
    </row>
    <row r="66" spans="1:38" ht="15">
      <c r="A66" s="124" t="s">
        <v>105</v>
      </c>
      <c r="B66" s="121">
        <v>252</v>
      </c>
      <c r="C66" s="121">
        <v>251</v>
      </c>
      <c r="D66" s="121">
        <v>303</v>
      </c>
      <c r="E66" s="121">
        <v>282</v>
      </c>
      <c r="F66" s="121">
        <v>234</v>
      </c>
      <c r="G66" s="121">
        <v>262</v>
      </c>
      <c r="H66" s="121">
        <v>267</v>
      </c>
      <c r="I66" s="121">
        <v>298</v>
      </c>
      <c r="J66" s="121">
        <v>287</v>
      </c>
      <c r="K66" s="121">
        <v>300</v>
      </c>
      <c r="L66" s="121">
        <v>320</v>
      </c>
      <c r="M66" s="121">
        <v>266</v>
      </c>
      <c r="N66" s="121">
        <v>244</v>
      </c>
      <c r="O66" s="121">
        <v>261</v>
      </c>
      <c r="P66" s="121">
        <v>245</v>
      </c>
      <c r="Q66" s="121">
        <v>223</v>
      </c>
      <c r="R66" s="121">
        <v>226</v>
      </c>
      <c r="S66" s="121">
        <v>277</v>
      </c>
      <c r="T66" s="121">
        <v>285</v>
      </c>
      <c r="U66" s="121">
        <v>258</v>
      </c>
      <c r="V66" s="121">
        <v>244</v>
      </c>
      <c r="W66" s="121">
        <v>274</v>
      </c>
      <c r="X66" s="121">
        <v>237</v>
      </c>
      <c r="Y66" s="121">
        <v>230</v>
      </c>
      <c r="Z66" s="121">
        <v>243</v>
      </c>
      <c r="AA66" s="121">
        <v>231</v>
      </c>
      <c r="AB66" s="121">
        <v>233</v>
      </c>
      <c r="AC66" s="121">
        <v>236</v>
      </c>
      <c r="AD66" s="121">
        <v>210</v>
      </c>
      <c r="AE66" s="121">
        <v>221</v>
      </c>
      <c r="AF66" s="121">
        <v>207</v>
      </c>
      <c r="AG66" s="121">
        <v>193</v>
      </c>
      <c r="AH66" s="121">
        <v>177</v>
      </c>
      <c r="AI66" s="121">
        <v>216</v>
      </c>
      <c r="AJ66" s="121">
        <v>164</v>
      </c>
      <c r="AK66" s="121">
        <v>187</v>
      </c>
      <c r="AL66" s="129">
        <f>(AK66-AA66)/AA66*100</f>
        <v>-19.047619047619047</v>
      </c>
    </row>
    <row r="67" spans="1:38" ht="15">
      <c r="A67" s="124" t="s">
        <v>106</v>
      </c>
      <c r="B67" s="121">
        <v>530</v>
      </c>
      <c r="C67" s="121">
        <v>455</v>
      </c>
      <c r="D67" s="121">
        <v>500</v>
      </c>
      <c r="E67" s="121">
        <v>501</v>
      </c>
      <c r="F67" s="121">
        <v>440</v>
      </c>
      <c r="G67" s="121">
        <v>427</v>
      </c>
      <c r="H67" s="121">
        <v>441</v>
      </c>
      <c r="I67" s="121">
        <v>461</v>
      </c>
      <c r="J67" s="121">
        <v>473</v>
      </c>
      <c r="K67" s="121">
        <v>480</v>
      </c>
      <c r="L67" s="121">
        <v>583</v>
      </c>
      <c r="M67" s="121">
        <v>506</v>
      </c>
      <c r="N67" s="121">
        <v>468</v>
      </c>
      <c r="O67" s="121">
        <v>487</v>
      </c>
      <c r="P67" s="121">
        <v>479</v>
      </c>
      <c r="Q67" s="121">
        <v>443</v>
      </c>
      <c r="R67" s="121">
        <v>433</v>
      </c>
      <c r="S67" s="121">
        <v>453</v>
      </c>
      <c r="T67" s="121">
        <v>396</v>
      </c>
      <c r="U67" s="121">
        <v>451</v>
      </c>
      <c r="V67" s="121">
        <v>431</v>
      </c>
      <c r="W67" s="121">
        <v>422</v>
      </c>
      <c r="X67" s="121">
        <v>413</v>
      </c>
      <c r="Y67" s="121">
        <v>450</v>
      </c>
      <c r="Z67" s="121">
        <v>442</v>
      </c>
      <c r="AA67" s="121">
        <v>456</v>
      </c>
      <c r="AB67" s="121">
        <v>448</v>
      </c>
      <c r="AC67" s="121">
        <v>371</v>
      </c>
      <c r="AD67" s="121">
        <v>336</v>
      </c>
      <c r="AE67" s="121">
        <v>383</v>
      </c>
      <c r="AF67" s="121">
        <v>363</v>
      </c>
      <c r="AG67" s="121">
        <v>307</v>
      </c>
      <c r="AH67" s="121">
        <v>274</v>
      </c>
      <c r="AI67" s="121">
        <v>263</v>
      </c>
      <c r="AJ67" s="121">
        <v>256</v>
      </c>
      <c r="AK67" s="121">
        <v>221</v>
      </c>
      <c r="AL67" s="129">
        <f>(AK67-AA67)/AA67*100</f>
        <v>-51.53508771929825</v>
      </c>
    </row>
    <row r="68" spans="1:38" ht="15">
      <c r="A68" s="124" t="s">
        <v>107</v>
      </c>
      <c r="B68" s="121">
        <v>529</v>
      </c>
      <c r="C68" s="121">
        <v>469</v>
      </c>
      <c r="D68" s="121">
        <v>522</v>
      </c>
      <c r="E68" s="121">
        <v>488</v>
      </c>
      <c r="F68" s="121">
        <v>395</v>
      </c>
      <c r="G68" s="121">
        <v>447</v>
      </c>
      <c r="H68" s="121">
        <v>504</v>
      </c>
      <c r="I68" s="121">
        <v>455</v>
      </c>
      <c r="J68" s="121">
        <v>428</v>
      </c>
      <c r="K68" s="121">
        <v>466</v>
      </c>
      <c r="L68" s="121">
        <v>474</v>
      </c>
      <c r="M68" s="121">
        <v>563</v>
      </c>
      <c r="N68" s="121">
        <v>503</v>
      </c>
      <c r="O68" s="121">
        <v>515</v>
      </c>
      <c r="P68" s="121">
        <v>444</v>
      </c>
      <c r="Q68" s="121">
        <v>485</v>
      </c>
      <c r="R68" s="121">
        <v>532</v>
      </c>
      <c r="S68" s="121">
        <v>480</v>
      </c>
      <c r="T68" s="121">
        <v>555</v>
      </c>
      <c r="U68" s="121">
        <v>552</v>
      </c>
      <c r="V68" s="121">
        <v>490</v>
      </c>
      <c r="W68" s="121">
        <v>460</v>
      </c>
      <c r="X68" s="121">
        <v>539</v>
      </c>
      <c r="Y68" s="121">
        <v>491</v>
      </c>
      <c r="Z68" s="121">
        <v>476</v>
      </c>
      <c r="AA68" s="121">
        <v>466</v>
      </c>
      <c r="AB68" s="121">
        <v>483</v>
      </c>
      <c r="AC68" s="121">
        <v>480</v>
      </c>
      <c r="AD68" s="121">
        <v>424</v>
      </c>
      <c r="AE68" s="121">
        <v>460</v>
      </c>
      <c r="AF68" s="121">
        <v>408</v>
      </c>
      <c r="AG68" s="121">
        <v>384</v>
      </c>
      <c r="AH68" s="121">
        <v>384</v>
      </c>
      <c r="AI68" s="121">
        <v>380</v>
      </c>
      <c r="AJ68" s="121">
        <v>370</v>
      </c>
      <c r="AK68" s="121">
        <v>313</v>
      </c>
      <c r="AL68" s="129">
        <f>(AK68-AA68)/AA68*100</f>
        <v>-32.83261802575107</v>
      </c>
    </row>
    <row r="69" spans="1:38" ht="9" customHeight="1">
      <c r="A69" s="125"/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9"/>
    </row>
    <row r="70" spans="1:51" s="95" customFormat="1" ht="15.75">
      <c r="A70" s="122" t="s">
        <v>84</v>
      </c>
      <c r="B70" s="119">
        <v>2515</v>
      </c>
      <c r="C70" s="119">
        <v>2573</v>
      </c>
      <c r="D70" s="119">
        <v>2519</v>
      </c>
      <c r="E70" s="119">
        <v>2400</v>
      </c>
      <c r="F70" s="119">
        <v>2382</v>
      </c>
      <c r="G70" s="119">
        <v>2390</v>
      </c>
      <c r="H70" s="119">
        <v>2333</v>
      </c>
      <c r="I70" s="119">
        <v>2142</v>
      </c>
      <c r="J70" s="119">
        <v>2031</v>
      </c>
      <c r="K70" s="119">
        <v>2125</v>
      </c>
      <c r="L70" s="119">
        <v>2292</v>
      </c>
      <c r="M70" s="119">
        <v>2241</v>
      </c>
      <c r="N70" s="119">
        <v>2103</v>
      </c>
      <c r="O70" s="119">
        <v>2066</v>
      </c>
      <c r="P70" s="119">
        <v>1947</v>
      </c>
      <c r="Q70" s="119">
        <v>2058</v>
      </c>
      <c r="R70" s="119">
        <v>1849</v>
      </c>
      <c r="S70" s="119">
        <v>2018</v>
      </c>
      <c r="T70" s="119">
        <v>1991</v>
      </c>
      <c r="U70" s="119">
        <v>2061</v>
      </c>
      <c r="V70" s="119">
        <v>1829</v>
      </c>
      <c r="W70" s="119">
        <v>1891</v>
      </c>
      <c r="X70" s="119">
        <v>1772</v>
      </c>
      <c r="Y70" s="119">
        <v>1656</v>
      </c>
      <c r="Z70" s="119">
        <v>1465</v>
      </c>
      <c r="AA70" s="119">
        <v>1548</v>
      </c>
      <c r="AB70" s="119">
        <v>1405</v>
      </c>
      <c r="AC70" s="119">
        <v>1445</v>
      </c>
      <c r="AD70" s="119">
        <v>1330</v>
      </c>
      <c r="AE70" s="119">
        <v>1285</v>
      </c>
      <c r="AF70" s="119">
        <v>1192</v>
      </c>
      <c r="AG70" s="119">
        <v>1179</v>
      </c>
      <c r="AH70" s="119">
        <v>1181</v>
      </c>
      <c r="AI70" s="119">
        <v>1167</v>
      </c>
      <c r="AJ70" s="119">
        <v>1158</v>
      </c>
      <c r="AK70" s="119">
        <v>1264</v>
      </c>
      <c r="AL70" s="129">
        <f>(AK70-AA70)/AA70*100</f>
        <v>-18.34625322997416</v>
      </c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1:38" ht="7.5" customHeight="1">
      <c r="A71" s="125"/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9"/>
    </row>
    <row r="72" spans="1:38" s="96" customFormat="1" ht="15.75">
      <c r="A72" s="122" t="s">
        <v>85</v>
      </c>
      <c r="B72" s="123">
        <f aca="true" t="shared" si="13" ref="B72:AK72">SUM(B73:B76)</f>
        <v>1225</v>
      </c>
      <c r="C72" s="123">
        <f t="shared" si="13"/>
        <v>1246</v>
      </c>
      <c r="D72" s="123">
        <f t="shared" si="13"/>
        <v>1187</v>
      </c>
      <c r="E72" s="123">
        <f t="shared" si="13"/>
        <v>1167</v>
      </c>
      <c r="F72" s="123">
        <f t="shared" si="13"/>
        <v>917</v>
      </c>
      <c r="G72" s="123">
        <f t="shared" si="13"/>
        <v>948</v>
      </c>
      <c r="H72" s="123">
        <f t="shared" si="13"/>
        <v>977</v>
      </c>
      <c r="I72" s="123">
        <f t="shared" si="13"/>
        <v>901</v>
      </c>
      <c r="J72" s="123">
        <f t="shared" si="13"/>
        <v>890</v>
      </c>
      <c r="K72" s="123">
        <f t="shared" si="13"/>
        <v>960</v>
      </c>
      <c r="L72" s="123">
        <f t="shared" si="13"/>
        <v>1086</v>
      </c>
      <c r="M72" s="123">
        <f t="shared" si="13"/>
        <v>981</v>
      </c>
      <c r="N72" s="123">
        <f t="shared" si="13"/>
        <v>944</v>
      </c>
      <c r="O72" s="123">
        <f t="shared" si="13"/>
        <v>922</v>
      </c>
      <c r="P72" s="123">
        <f t="shared" si="13"/>
        <v>873</v>
      </c>
      <c r="Q72" s="123">
        <f t="shared" si="13"/>
        <v>761</v>
      </c>
      <c r="R72" s="123">
        <f t="shared" si="13"/>
        <v>901</v>
      </c>
      <c r="S72" s="123">
        <f t="shared" si="13"/>
        <v>884</v>
      </c>
      <c r="T72" s="123">
        <f t="shared" si="13"/>
        <v>891</v>
      </c>
      <c r="U72" s="123">
        <f t="shared" si="13"/>
        <v>948</v>
      </c>
      <c r="V72" s="123">
        <f t="shared" si="13"/>
        <v>909</v>
      </c>
      <c r="W72" s="123">
        <f t="shared" si="13"/>
        <v>802</v>
      </c>
      <c r="X72" s="123">
        <f t="shared" si="13"/>
        <v>814</v>
      </c>
      <c r="Y72" s="123">
        <f t="shared" si="13"/>
        <v>744</v>
      </c>
      <c r="Z72" s="123">
        <f t="shared" si="13"/>
        <v>800</v>
      </c>
      <c r="AA72" s="123">
        <f t="shared" si="13"/>
        <v>799</v>
      </c>
      <c r="AB72" s="123">
        <f t="shared" si="13"/>
        <v>784</v>
      </c>
      <c r="AC72" s="123">
        <f t="shared" si="13"/>
        <v>747</v>
      </c>
      <c r="AD72" s="123">
        <f t="shared" si="13"/>
        <v>738</v>
      </c>
      <c r="AE72" s="123">
        <f t="shared" si="13"/>
        <v>702</v>
      </c>
      <c r="AF72" s="123">
        <f t="shared" si="13"/>
        <v>724</v>
      </c>
      <c r="AG72" s="123">
        <f t="shared" si="13"/>
        <v>574</v>
      </c>
      <c r="AH72" s="123">
        <f t="shared" si="13"/>
        <v>568</v>
      </c>
      <c r="AI72" s="123">
        <f t="shared" si="13"/>
        <v>594</v>
      </c>
      <c r="AJ72" s="123">
        <f t="shared" si="13"/>
        <v>512</v>
      </c>
      <c r="AK72" s="123">
        <f t="shared" si="13"/>
        <v>516</v>
      </c>
      <c r="AL72" s="129">
        <f>(AK72-AA72)/AA72*100</f>
        <v>-35.41927409261577</v>
      </c>
    </row>
    <row r="73" spans="1:38" ht="15">
      <c r="A73" s="124" t="s">
        <v>108</v>
      </c>
      <c r="B73" s="121">
        <v>65</v>
      </c>
      <c r="C73" s="121">
        <v>82</v>
      </c>
      <c r="D73" s="121">
        <v>76</v>
      </c>
      <c r="E73" s="121">
        <v>82</v>
      </c>
      <c r="F73" s="121">
        <v>59</v>
      </c>
      <c r="G73" s="121">
        <v>51</v>
      </c>
      <c r="H73" s="121">
        <v>67</v>
      </c>
      <c r="I73" s="121">
        <v>53</v>
      </c>
      <c r="J73" s="121">
        <v>67</v>
      </c>
      <c r="K73" s="121">
        <v>74</v>
      </c>
      <c r="L73" s="121">
        <v>64</v>
      </c>
      <c r="M73" s="121">
        <v>62</v>
      </c>
      <c r="N73" s="121">
        <v>58</v>
      </c>
      <c r="O73" s="121">
        <v>63</v>
      </c>
      <c r="P73" s="121">
        <v>64</v>
      </c>
      <c r="Q73" s="121">
        <v>53</v>
      </c>
      <c r="R73" s="121">
        <v>73</v>
      </c>
      <c r="S73" s="121">
        <v>65</v>
      </c>
      <c r="T73" s="121">
        <v>54</v>
      </c>
      <c r="U73" s="121">
        <v>71</v>
      </c>
      <c r="V73" s="121">
        <v>62</v>
      </c>
      <c r="W73" s="121">
        <v>57</v>
      </c>
      <c r="X73" s="121">
        <v>55</v>
      </c>
      <c r="Y73" s="121">
        <v>48</v>
      </c>
      <c r="Z73" s="121">
        <v>59</v>
      </c>
      <c r="AA73" s="121">
        <v>49</v>
      </c>
      <c r="AB73" s="121">
        <v>41</v>
      </c>
      <c r="AC73" s="121">
        <v>41</v>
      </c>
      <c r="AD73" s="121">
        <v>44</v>
      </c>
      <c r="AE73" s="121">
        <v>60</v>
      </c>
      <c r="AF73" s="121">
        <v>39</v>
      </c>
      <c r="AG73" s="121">
        <v>42</v>
      </c>
      <c r="AH73" s="121">
        <v>35</v>
      </c>
      <c r="AI73" s="121">
        <v>28</v>
      </c>
      <c r="AJ73" s="121">
        <v>20</v>
      </c>
      <c r="AK73" s="121">
        <v>37</v>
      </c>
      <c r="AL73" s="129">
        <f>(AK73-AA73)/AA73*100</f>
        <v>-24.489795918367346</v>
      </c>
    </row>
    <row r="74" spans="1:38" ht="15">
      <c r="A74" s="124" t="s">
        <v>109</v>
      </c>
      <c r="B74" s="121">
        <v>1027</v>
      </c>
      <c r="C74" s="121">
        <v>993</v>
      </c>
      <c r="D74" s="121">
        <v>977</v>
      </c>
      <c r="E74" s="121">
        <v>961</v>
      </c>
      <c r="F74" s="121">
        <v>758</v>
      </c>
      <c r="G74" s="121">
        <v>806</v>
      </c>
      <c r="H74" s="121">
        <v>791</v>
      </c>
      <c r="I74" s="121">
        <v>760</v>
      </c>
      <c r="J74" s="121">
        <v>714</v>
      </c>
      <c r="K74" s="121">
        <v>801</v>
      </c>
      <c r="L74" s="121">
        <v>884</v>
      </c>
      <c r="M74" s="121">
        <v>820</v>
      </c>
      <c r="N74" s="121">
        <v>777</v>
      </c>
      <c r="O74" s="121">
        <v>768</v>
      </c>
      <c r="P74" s="121">
        <v>714</v>
      </c>
      <c r="Q74" s="121">
        <v>627</v>
      </c>
      <c r="R74" s="121">
        <v>721</v>
      </c>
      <c r="S74" s="121">
        <v>725</v>
      </c>
      <c r="T74" s="121">
        <v>746</v>
      </c>
      <c r="U74" s="121">
        <v>780</v>
      </c>
      <c r="V74" s="121">
        <v>760</v>
      </c>
      <c r="W74" s="121">
        <v>686</v>
      </c>
      <c r="X74" s="121">
        <v>694</v>
      </c>
      <c r="Y74" s="121">
        <v>628</v>
      </c>
      <c r="Z74" s="121">
        <v>678</v>
      </c>
      <c r="AA74" s="121">
        <v>680</v>
      </c>
      <c r="AB74" s="121">
        <v>657</v>
      </c>
      <c r="AC74" s="121">
        <v>621</v>
      </c>
      <c r="AD74" s="121">
        <v>626</v>
      </c>
      <c r="AE74" s="121">
        <v>586</v>
      </c>
      <c r="AF74" s="121">
        <v>616</v>
      </c>
      <c r="AG74" s="121">
        <v>475</v>
      </c>
      <c r="AH74" s="121">
        <v>488</v>
      </c>
      <c r="AI74" s="121">
        <v>514</v>
      </c>
      <c r="AJ74" s="121">
        <v>444</v>
      </c>
      <c r="AK74" s="121">
        <v>431</v>
      </c>
      <c r="AL74" s="129">
        <f>(AK74-AA74)/AA74*100</f>
        <v>-36.61764705882353</v>
      </c>
    </row>
    <row r="75" spans="1:38" ht="15">
      <c r="A75" s="124" t="s">
        <v>110</v>
      </c>
      <c r="B75" s="121">
        <v>41</v>
      </c>
      <c r="C75" s="121">
        <v>52</v>
      </c>
      <c r="D75" s="121">
        <v>42</v>
      </c>
      <c r="E75" s="121">
        <v>42</v>
      </c>
      <c r="F75" s="121">
        <v>37</v>
      </c>
      <c r="G75" s="121">
        <v>37</v>
      </c>
      <c r="H75" s="121">
        <v>47</v>
      </c>
      <c r="I75" s="121">
        <v>38</v>
      </c>
      <c r="J75" s="121">
        <v>35</v>
      </c>
      <c r="K75" s="121">
        <v>25</v>
      </c>
      <c r="L75" s="121">
        <v>44</v>
      </c>
      <c r="M75" s="121">
        <v>31</v>
      </c>
      <c r="N75" s="121">
        <v>39</v>
      </c>
      <c r="O75" s="121">
        <v>36</v>
      </c>
      <c r="P75" s="121">
        <v>40</v>
      </c>
      <c r="Q75" s="121">
        <v>31</v>
      </c>
      <c r="R75" s="121">
        <v>43</v>
      </c>
      <c r="S75" s="121">
        <v>37</v>
      </c>
      <c r="T75" s="121">
        <v>37</v>
      </c>
      <c r="U75" s="121">
        <v>41</v>
      </c>
      <c r="V75" s="121">
        <v>43</v>
      </c>
      <c r="W75" s="121">
        <v>24</v>
      </c>
      <c r="X75" s="121">
        <v>33</v>
      </c>
      <c r="Y75" s="121">
        <v>40</v>
      </c>
      <c r="Z75" s="121">
        <v>32</v>
      </c>
      <c r="AA75" s="121">
        <v>34</v>
      </c>
      <c r="AB75" s="121">
        <v>40</v>
      </c>
      <c r="AC75" s="121">
        <v>40</v>
      </c>
      <c r="AD75" s="121">
        <v>27</v>
      </c>
      <c r="AE75" s="121">
        <v>36</v>
      </c>
      <c r="AF75" s="121">
        <v>27</v>
      </c>
      <c r="AG75" s="121">
        <v>27</v>
      </c>
      <c r="AH75" s="121">
        <v>13</v>
      </c>
      <c r="AI75" s="121">
        <v>22</v>
      </c>
      <c r="AJ75" s="121">
        <v>23</v>
      </c>
      <c r="AK75" s="121">
        <v>24</v>
      </c>
      <c r="AL75" s="129">
        <f>(AK75-AA75)/AA75*100</f>
        <v>-29.411764705882355</v>
      </c>
    </row>
    <row r="76" spans="1:38" ht="15">
      <c r="A76" s="124" t="s">
        <v>111</v>
      </c>
      <c r="B76" s="121">
        <v>92</v>
      </c>
      <c r="C76" s="121">
        <v>119</v>
      </c>
      <c r="D76" s="121">
        <v>92</v>
      </c>
      <c r="E76" s="121">
        <v>82</v>
      </c>
      <c r="F76" s="121">
        <v>63</v>
      </c>
      <c r="G76" s="121">
        <v>54</v>
      </c>
      <c r="H76" s="121">
        <v>72</v>
      </c>
      <c r="I76" s="121">
        <v>50</v>
      </c>
      <c r="J76" s="121">
        <v>74</v>
      </c>
      <c r="K76" s="121">
        <v>60</v>
      </c>
      <c r="L76" s="121">
        <v>94</v>
      </c>
      <c r="M76" s="121">
        <v>68</v>
      </c>
      <c r="N76" s="121">
        <v>70</v>
      </c>
      <c r="O76" s="121">
        <v>55</v>
      </c>
      <c r="P76" s="121">
        <v>55</v>
      </c>
      <c r="Q76" s="121">
        <v>50</v>
      </c>
      <c r="R76" s="121">
        <v>64</v>
      </c>
      <c r="S76" s="121">
        <v>57</v>
      </c>
      <c r="T76" s="121">
        <v>54</v>
      </c>
      <c r="U76" s="121">
        <v>56</v>
      </c>
      <c r="V76" s="121">
        <v>44</v>
      </c>
      <c r="W76" s="121">
        <v>35</v>
      </c>
      <c r="X76" s="121">
        <v>32</v>
      </c>
      <c r="Y76" s="121">
        <v>28</v>
      </c>
      <c r="Z76" s="121">
        <v>31</v>
      </c>
      <c r="AA76" s="121">
        <v>36</v>
      </c>
      <c r="AB76" s="121">
        <v>46</v>
      </c>
      <c r="AC76" s="121">
        <v>45</v>
      </c>
      <c r="AD76" s="121">
        <v>41</v>
      </c>
      <c r="AE76" s="121">
        <v>20</v>
      </c>
      <c r="AF76" s="121">
        <v>42</v>
      </c>
      <c r="AG76" s="121">
        <v>30</v>
      </c>
      <c r="AH76" s="121">
        <v>32</v>
      </c>
      <c r="AI76" s="121">
        <v>30</v>
      </c>
      <c r="AJ76" s="121">
        <v>25</v>
      </c>
      <c r="AK76" s="121">
        <v>24</v>
      </c>
      <c r="AL76" s="129">
        <f>(AK76-AA76)/AA76*100</f>
        <v>-33.33333333333333</v>
      </c>
    </row>
    <row r="77" spans="1:38" ht="11.25" customHeight="1">
      <c r="A77" s="125"/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9"/>
    </row>
    <row r="78" spans="1:51" s="95" customFormat="1" ht="15.75">
      <c r="A78" s="122" t="s">
        <v>2</v>
      </c>
      <c r="B78" s="119">
        <v>1423</v>
      </c>
      <c r="C78" s="119">
        <v>1288</v>
      </c>
      <c r="D78" s="119">
        <v>1357</v>
      </c>
      <c r="E78" s="119">
        <v>1266</v>
      </c>
      <c r="F78" s="119">
        <v>1199</v>
      </c>
      <c r="G78" s="119">
        <v>1148</v>
      </c>
      <c r="H78" s="119">
        <v>1165</v>
      </c>
      <c r="I78" s="119">
        <v>1045</v>
      </c>
      <c r="J78" s="119">
        <v>971</v>
      </c>
      <c r="K78" s="119">
        <v>967</v>
      </c>
      <c r="L78" s="119">
        <v>1008</v>
      </c>
      <c r="M78" s="119">
        <v>935</v>
      </c>
      <c r="N78" s="119">
        <v>816</v>
      </c>
      <c r="O78" s="119">
        <v>747</v>
      </c>
      <c r="P78" s="119">
        <v>757</v>
      </c>
      <c r="Q78" s="119">
        <v>769</v>
      </c>
      <c r="R78" s="119">
        <v>776</v>
      </c>
      <c r="S78" s="119">
        <v>745</v>
      </c>
      <c r="T78" s="119">
        <v>806</v>
      </c>
      <c r="U78" s="119">
        <v>733</v>
      </c>
      <c r="V78" s="119">
        <v>712</v>
      </c>
      <c r="W78" s="119">
        <v>785</v>
      </c>
      <c r="X78" s="119">
        <v>734</v>
      </c>
      <c r="Y78" s="119">
        <v>740</v>
      </c>
      <c r="Z78" s="119">
        <v>719</v>
      </c>
      <c r="AA78" s="119">
        <v>754</v>
      </c>
      <c r="AB78" s="119">
        <v>701</v>
      </c>
      <c r="AC78" s="119">
        <v>677</v>
      </c>
      <c r="AD78" s="119">
        <v>606</v>
      </c>
      <c r="AE78" s="119">
        <v>576</v>
      </c>
      <c r="AF78" s="119">
        <v>588</v>
      </c>
      <c r="AG78" s="119">
        <v>556</v>
      </c>
      <c r="AH78" s="119">
        <v>448</v>
      </c>
      <c r="AI78" s="119">
        <v>422</v>
      </c>
      <c r="AJ78" s="119">
        <v>421</v>
      </c>
      <c r="AK78" s="119">
        <v>411</v>
      </c>
      <c r="AL78" s="129">
        <f>(AK78-AA78)/AA78*100</f>
        <v>-45.49071618037136</v>
      </c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1:38" ht="9.75" customHeight="1">
      <c r="A79" s="125"/>
      <c r="B79" s="121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9"/>
    </row>
    <row r="80" spans="1:38" s="96" customFormat="1" ht="15.75">
      <c r="A80" s="122" t="s">
        <v>86</v>
      </c>
      <c r="B80" s="123">
        <f aca="true" t="shared" si="14" ref="B80:AK80">SUM(B81:B82)</f>
        <v>1270</v>
      </c>
      <c r="C80" s="123">
        <f t="shared" si="14"/>
        <v>1077</v>
      </c>
      <c r="D80" s="123">
        <f t="shared" si="14"/>
        <v>1163</v>
      </c>
      <c r="E80" s="123">
        <f t="shared" si="14"/>
        <v>1132</v>
      </c>
      <c r="F80" s="123">
        <f t="shared" si="14"/>
        <v>1127</v>
      </c>
      <c r="G80" s="123">
        <f t="shared" si="14"/>
        <v>1153</v>
      </c>
      <c r="H80" s="123">
        <f t="shared" si="14"/>
        <v>1185</v>
      </c>
      <c r="I80" s="123">
        <f t="shared" si="14"/>
        <v>1175</v>
      </c>
      <c r="J80" s="123">
        <f t="shared" si="14"/>
        <v>1005</v>
      </c>
      <c r="K80" s="123">
        <f t="shared" si="14"/>
        <v>1099</v>
      </c>
      <c r="L80" s="123">
        <f t="shared" si="14"/>
        <v>1100</v>
      </c>
      <c r="M80" s="123">
        <f t="shared" si="14"/>
        <v>1035</v>
      </c>
      <c r="N80" s="123">
        <f t="shared" si="14"/>
        <v>1014</v>
      </c>
      <c r="O80" s="123">
        <f t="shared" si="14"/>
        <v>963</v>
      </c>
      <c r="P80" s="123">
        <f t="shared" si="14"/>
        <v>900</v>
      </c>
      <c r="Q80" s="123">
        <f t="shared" si="14"/>
        <v>934</v>
      </c>
      <c r="R80" s="123">
        <f t="shared" si="14"/>
        <v>906</v>
      </c>
      <c r="S80" s="123">
        <f t="shared" si="14"/>
        <v>851</v>
      </c>
      <c r="T80" s="123">
        <f t="shared" si="14"/>
        <v>889</v>
      </c>
      <c r="U80" s="123">
        <f t="shared" si="14"/>
        <v>833</v>
      </c>
      <c r="V80" s="123">
        <f t="shared" si="14"/>
        <v>790</v>
      </c>
      <c r="W80" s="123">
        <f t="shared" si="14"/>
        <v>734</v>
      </c>
      <c r="X80" s="123">
        <f t="shared" si="14"/>
        <v>700</v>
      </c>
      <c r="Y80" s="123">
        <f t="shared" si="14"/>
        <v>676</v>
      </c>
      <c r="Z80" s="123">
        <f t="shared" si="14"/>
        <v>752</v>
      </c>
      <c r="AA80" s="123">
        <f t="shared" si="14"/>
        <v>681</v>
      </c>
      <c r="AB80" s="123">
        <f t="shared" si="14"/>
        <v>640</v>
      </c>
      <c r="AC80" s="123">
        <f t="shared" si="14"/>
        <v>654</v>
      </c>
      <c r="AD80" s="123">
        <f t="shared" si="14"/>
        <v>631</v>
      </c>
      <c r="AE80" s="123">
        <f t="shared" si="14"/>
        <v>565</v>
      </c>
      <c r="AF80" s="123">
        <f t="shared" si="14"/>
        <v>458</v>
      </c>
      <c r="AG80" s="123">
        <f t="shared" si="14"/>
        <v>485</v>
      </c>
      <c r="AH80" s="123">
        <f t="shared" si="14"/>
        <v>509</v>
      </c>
      <c r="AI80" s="123">
        <f t="shared" si="14"/>
        <v>472</v>
      </c>
      <c r="AJ80" s="123">
        <f t="shared" si="14"/>
        <v>374</v>
      </c>
      <c r="AK80" s="123">
        <f t="shared" si="14"/>
        <v>387</v>
      </c>
      <c r="AL80" s="129">
        <f>(AK80-AA80)/AA80*100</f>
        <v>-43.17180616740088</v>
      </c>
    </row>
    <row r="81" spans="1:38" ht="15">
      <c r="A81" s="124" t="s">
        <v>112</v>
      </c>
      <c r="B81" s="121">
        <v>380</v>
      </c>
      <c r="C81" s="121">
        <v>353</v>
      </c>
      <c r="D81" s="121">
        <v>432</v>
      </c>
      <c r="E81" s="121">
        <v>407</v>
      </c>
      <c r="F81" s="121">
        <v>371</v>
      </c>
      <c r="G81" s="121">
        <v>399</v>
      </c>
      <c r="H81" s="121">
        <v>404</v>
      </c>
      <c r="I81" s="121">
        <v>389</v>
      </c>
      <c r="J81" s="121">
        <v>328</v>
      </c>
      <c r="K81" s="121">
        <v>322</v>
      </c>
      <c r="L81" s="121">
        <v>329</v>
      </c>
      <c r="M81" s="121">
        <v>292</v>
      </c>
      <c r="N81" s="121">
        <v>313</v>
      </c>
      <c r="O81" s="121">
        <v>313</v>
      </c>
      <c r="P81" s="121">
        <v>279</v>
      </c>
      <c r="Q81" s="121">
        <v>338</v>
      </c>
      <c r="R81" s="121">
        <v>295</v>
      </c>
      <c r="S81" s="121">
        <v>284</v>
      </c>
      <c r="T81" s="121">
        <v>322</v>
      </c>
      <c r="U81" s="121">
        <v>304</v>
      </c>
      <c r="V81" s="121">
        <v>254</v>
      </c>
      <c r="W81" s="121">
        <v>255</v>
      </c>
      <c r="X81" s="121">
        <v>233</v>
      </c>
      <c r="Y81" s="121">
        <v>198</v>
      </c>
      <c r="Z81" s="121">
        <v>224</v>
      </c>
      <c r="AA81" s="121">
        <v>196</v>
      </c>
      <c r="AB81" s="121">
        <v>172</v>
      </c>
      <c r="AC81" s="121">
        <v>199</v>
      </c>
      <c r="AD81" s="121">
        <v>206</v>
      </c>
      <c r="AE81" s="121">
        <v>195</v>
      </c>
      <c r="AF81" s="121">
        <v>146</v>
      </c>
      <c r="AG81" s="121">
        <v>165</v>
      </c>
      <c r="AH81" s="121">
        <v>155</v>
      </c>
      <c r="AI81" s="121">
        <v>136</v>
      </c>
      <c r="AJ81" s="121">
        <v>120</v>
      </c>
      <c r="AK81" s="121">
        <v>130</v>
      </c>
      <c r="AL81" s="129">
        <f>(AK81-AA81)/AA81*100</f>
        <v>-33.6734693877551</v>
      </c>
    </row>
    <row r="82" spans="1:38" ht="15">
      <c r="A82" s="124" t="s">
        <v>113</v>
      </c>
      <c r="B82" s="121">
        <v>890</v>
      </c>
      <c r="C82" s="121">
        <v>724</v>
      </c>
      <c r="D82" s="121">
        <v>731</v>
      </c>
      <c r="E82" s="121">
        <v>725</v>
      </c>
      <c r="F82" s="121">
        <v>756</v>
      </c>
      <c r="G82" s="121">
        <v>754</v>
      </c>
      <c r="H82" s="121">
        <v>781</v>
      </c>
      <c r="I82" s="121">
        <v>786</v>
      </c>
      <c r="J82" s="121">
        <v>677</v>
      </c>
      <c r="K82" s="121">
        <v>777</v>
      </c>
      <c r="L82" s="121">
        <v>771</v>
      </c>
      <c r="M82" s="121">
        <v>743</v>
      </c>
      <c r="N82" s="121">
        <v>701</v>
      </c>
      <c r="O82" s="121">
        <v>650</v>
      </c>
      <c r="P82" s="121">
        <v>621</v>
      </c>
      <c r="Q82" s="121">
        <v>596</v>
      </c>
      <c r="R82" s="121">
        <v>611</v>
      </c>
      <c r="S82" s="121">
        <v>567</v>
      </c>
      <c r="T82" s="121">
        <v>567</v>
      </c>
      <c r="U82" s="121">
        <v>529</v>
      </c>
      <c r="V82" s="121">
        <v>536</v>
      </c>
      <c r="W82" s="121">
        <v>479</v>
      </c>
      <c r="X82" s="121">
        <v>467</v>
      </c>
      <c r="Y82" s="121">
        <v>478</v>
      </c>
      <c r="Z82" s="121">
        <v>528</v>
      </c>
      <c r="AA82" s="121">
        <v>485</v>
      </c>
      <c r="AB82" s="121">
        <v>468</v>
      </c>
      <c r="AC82" s="121">
        <v>455</v>
      </c>
      <c r="AD82" s="121">
        <v>425</v>
      </c>
      <c r="AE82" s="121">
        <v>370</v>
      </c>
      <c r="AF82" s="121">
        <v>312</v>
      </c>
      <c r="AG82" s="121">
        <v>320</v>
      </c>
      <c r="AH82" s="121">
        <v>354</v>
      </c>
      <c r="AI82" s="121">
        <v>336</v>
      </c>
      <c r="AJ82" s="121">
        <v>254</v>
      </c>
      <c r="AK82" s="121">
        <v>257</v>
      </c>
      <c r="AL82" s="129">
        <f>(AK82-AA82)/AA82*100</f>
        <v>-47.01030927835051</v>
      </c>
    </row>
    <row r="83" spans="1:38" ht="8.25" customHeight="1">
      <c r="A83" s="125"/>
      <c r="B83" s="121"/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9"/>
    </row>
    <row r="84" spans="1:38" s="96" customFormat="1" ht="15.75">
      <c r="A84" s="122" t="s">
        <v>87</v>
      </c>
      <c r="B84" s="123">
        <f aca="true" t="shared" si="15" ref="B84:AK84">SUM(B85:B86)</f>
        <v>2153</v>
      </c>
      <c r="C84" s="123">
        <f t="shared" si="15"/>
        <v>2117</v>
      </c>
      <c r="D84" s="123">
        <f t="shared" si="15"/>
        <v>2188</v>
      </c>
      <c r="E84" s="123">
        <f t="shared" si="15"/>
        <v>2098</v>
      </c>
      <c r="F84" s="123">
        <f t="shared" si="15"/>
        <v>1975</v>
      </c>
      <c r="G84" s="123">
        <f t="shared" si="15"/>
        <v>2071</v>
      </c>
      <c r="H84" s="123">
        <f t="shared" si="15"/>
        <v>2193</v>
      </c>
      <c r="I84" s="123">
        <f t="shared" si="15"/>
        <v>2103</v>
      </c>
      <c r="J84" s="123">
        <f t="shared" si="15"/>
        <v>1986</v>
      </c>
      <c r="K84" s="123">
        <f t="shared" si="15"/>
        <v>2052</v>
      </c>
      <c r="L84" s="123">
        <f t="shared" si="15"/>
        <v>2302</v>
      </c>
      <c r="M84" s="123">
        <f t="shared" si="15"/>
        <v>2327</v>
      </c>
      <c r="N84" s="123">
        <f t="shared" si="15"/>
        <v>2047</v>
      </c>
      <c r="O84" s="123">
        <f t="shared" si="15"/>
        <v>2081</v>
      </c>
      <c r="P84" s="123">
        <f t="shared" si="15"/>
        <v>1932</v>
      </c>
      <c r="Q84" s="123">
        <f t="shared" si="15"/>
        <v>1891</v>
      </c>
      <c r="R84" s="123">
        <f t="shared" si="15"/>
        <v>1887</v>
      </c>
      <c r="S84" s="123">
        <f t="shared" si="15"/>
        <v>1825</v>
      </c>
      <c r="T84" s="123">
        <f t="shared" si="15"/>
        <v>1914</v>
      </c>
      <c r="U84" s="123">
        <f t="shared" si="15"/>
        <v>1973</v>
      </c>
      <c r="V84" s="123">
        <f t="shared" si="15"/>
        <v>1852</v>
      </c>
      <c r="W84" s="123">
        <f t="shared" si="15"/>
        <v>1888</v>
      </c>
      <c r="X84" s="123">
        <f t="shared" si="15"/>
        <v>1793</v>
      </c>
      <c r="Y84" s="123">
        <f t="shared" si="15"/>
        <v>1671</v>
      </c>
      <c r="Z84" s="123">
        <f t="shared" si="15"/>
        <v>1592</v>
      </c>
      <c r="AA84" s="123">
        <f t="shared" si="15"/>
        <v>1561</v>
      </c>
      <c r="AB84" s="123">
        <f t="shared" si="15"/>
        <v>1530</v>
      </c>
      <c r="AC84" s="123">
        <f t="shared" si="15"/>
        <v>1471</v>
      </c>
      <c r="AD84" s="123">
        <f t="shared" si="15"/>
        <v>1443</v>
      </c>
      <c r="AE84" s="123">
        <f t="shared" si="15"/>
        <v>1309</v>
      </c>
      <c r="AF84" s="123">
        <f t="shared" si="15"/>
        <v>1260</v>
      </c>
      <c r="AG84" s="123">
        <f t="shared" si="15"/>
        <v>1096</v>
      </c>
      <c r="AH84" s="123">
        <f t="shared" si="15"/>
        <v>1083</v>
      </c>
      <c r="AI84" s="123">
        <f t="shared" si="15"/>
        <v>966</v>
      </c>
      <c r="AJ84" s="123">
        <f t="shared" si="15"/>
        <v>963</v>
      </c>
      <c r="AK84" s="123">
        <f t="shared" si="15"/>
        <v>986</v>
      </c>
      <c r="AL84" s="129">
        <f>(AK84-AA84)/AA84*100</f>
        <v>-36.83536194746957</v>
      </c>
    </row>
    <row r="85" spans="1:38" ht="15">
      <c r="A85" s="124" t="s">
        <v>114</v>
      </c>
      <c r="B85" s="121">
        <v>1219</v>
      </c>
      <c r="C85" s="121">
        <v>1150</v>
      </c>
      <c r="D85" s="121">
        <v>1191</v>
      </c>
      <c r="E85" s="121">
        <v>1106</v>
      </c>
      <c r="F85" s="121">
        <v>1037</v>
      </c>
      <c r="G85" s="121">
        <v>1101</v>
      </c>
      <c r="H85" s="121">
        <v>1127</v>
      </c>
      <c r="I85" s="121">
        <v>1086</v>
      </c>
      <c r="J85" s="121">
        <v>1025</v>
      </c>
      <c r="K85" s="121">
        <v>1026</v>
      </c>
      <c r="L85" s="121">
        <v>1150</v>
      </c>
      <c r="M85" s="121">
        <v>1138</v>
      </c>
      <c r="N85" s="121">
        <v>1027</v>
      </c>
      <c r="O85" s="121">
        <v>1097</v>
      </c>
      <c r="P85" s="121">
        <v>970</v>
      </c>
      <c r="Q85" s="121">
        <v>948</v>
      </c>
      <c r="R85" s="121">
        <v>934</v>
      </c>
      <c r="S85" s="121">
        <v>925</v>
      </c>
      <c r="T85" s="121">
        <v>965</v>
      </c>
      <c r="U85" s="121">
        <v>994</v>
      </c>
      <c r="V85" s="121">
        <v>921</v>
      </c>
      <c r="W85" s="121">
        <v>987</v>
      </c>
      <c r="X85" s="121">
        <v>948</v>
      </c>
      <c r="Y85" s="121">
        <v>804</v>
      </c>
      <c r="Z85" s="121">
        <v>796</v>
      </c>
      <c r="AA85" s="121">
        <v>777</v>
      </c>
      <c r="AB85" s="121">
        <v>791</v>
      </c>
      <c r="AC85" s="121">
        <v>750</v>
      </c>
      <c r="AD85" s="121">
        <v>754</v>
      </c>
      <c r="AE85" s="121">
        <v>639</v>
      </c>
      <c r="AF85" s="121">
        <v>664</v>
      </c>
      <c r="AG85" s="121">
        <v>585</v>
      </c>
      <c r="AH85" s="121">
        <v>569</v>
      </c>
      <c r="AI85" s="121">
        <v>512</v>
      </c>
      <c r="AJ85" s="121">
        <v>505</v>
      </c>
      <c r="AK85" s="121">
        <v>481</v>
      </c>
      <c r="AL85" s="129">
        <f>(AK85-AA85)/AA85*100</f>
        <v>-38.095238095238095</v>
      </c>
    </row>
    <row r="86" spans="1:38" ht="15">
      <c r="A86" s="124" t="s">
        <v>115</v>
      </c>
      <c r="B86" s="121">
        <v>934</v>
      </c>
      <c r="C86" s="121">
        <v>967</v>
      </c>
      <c r="D86" s="121">
        <v>997</v>
      </c>
      <c r="E86" s="121">
        <v>992</v>
      </c>
      <c r="F86" s="121">
        <v>938</v>
      </c>
      <c r="G86" s="121">
        <v>970</v>
      </c>
      <c r="H86" s="121">
        <v>1066</v>
      </c>
      <c r="I86" s="121">
        <v>1017</v>
      </c>
      <c r="J86" s="121">
        <v>961</v>
      </c>
      <c r="K86" s="121">
        <v>1026</v>
      </c>
      <c r="L86" s="121">
        <v>1152</v>
      </c>
      <c r="M86" s="121">
        <v>1189</v>
      </c>
      <c r="N86" s="121">
        <v>1020</v>
      </c>
      <c r="O86" s="121">
        <v>984</v>
      </c>
      <c r="P86" s="121">
        <v>962</v>
      </c>
      <c r="Q86" s="121">
        <v>943</v>
      </c>
      <c r="R86" s="121">
        <v>953</v>
      </c>
      <c r="S86" s="121">
        <v>900</v>
      </c>
      <c r="T86" s="121">
        <v>949</v>
      </c>
      <c r="U86" s="121">
        <v>979</v>
      </c>
      <c r="V86" s="121">
        <v>931</v>
      </c>
      <c r="W86" s="121">
        <v>901</v>
      </c>
      <c r="X86" s="121">
        <v>845</v>
      </c>
      <c r="Y86" s="121">
        <v>867</v>
      </c>
      <c r="Z86" s="121">
        <v>796</v>
      </c>
      <c r="AA86" s="121">
        <v>784</v>
      </c>
      <c r="AB86" s="121">
        <v>739</v>
      </c>
      <c r="AC86" s="121">
        <v>721</v>
      </c>
      <c r="AD86" s="121">
        <v>689</v>
      </c>
      <c r="AE86" s="121">
        <v>670</v>
      </c>
      <c r="AF86" s="121">
        <v>596</v>
      </c>
      <c r="AG86" s="121">
        <v>511</v>
      </c>
      <c r="AH86" s="121">
        <v>514</v>
      </c>
      <c r="AI86" s="121">
        <v>454</v>
      </c>
      <c r="AJ86" s="121">
        <v>458</v>
      </c>
      <c r="AK86" s="121">
        <v>505</v>
      </c>
      <c r="AL86" s="129">
        <f>(AK86-AA86)/AA86*100</f>
        <v>-35.58673469387755</v>
      </c>
    </row>
    <row r="87" spans="1:38" ht="10.5" customHeight="1">
      <c r="A87" s="90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129"/>
    </row>
    <row r="88" spans="1:38" s="95" customFormat="1" ht="15.75">
      <c r="A88" s="58" t="s">
        <v>3</v>
      </c>
      <c r="B88" s="126">
        <f aca="true" t="shared" si="16" ref="B88:AH88">B32+B34+B38+B43+B47+B52+B54+B59+B64+B70+B72+B78+B80+B84</f>
        <v>23064</v>
      </c>
      <c r="C88" s="126">
        <f t="shared" si="16"/>
        <v>21788</v>
      </c>
      <c r="D88" s="126">
        <f t="shared" si="16"/>
        <v>21485</v>
      </c>
      <c r="E88" s="126">
        <f t="shared" si="16"/>
        <v>20850</v>
      </c>
      <c r="F88" s="126">
        <f t="shared" si="16"/>
        <v>19434</v>
      </c>
      <c r="G88" s="126">
        <f t="shared" si="16"/>
        <v>19974</v>
      </c>
      <c r="H88" s="126">
        <f t="shared" si="16"/>
        <v>20644</v>
      </c>
      <c r="I88" s="126">
        <f t="shared" si="16"/>
        <v>19819</v>
      </c>
      <c r="J88" s="126">
        <f t="shared" si="16"/>
        <v>18657</v>
      </c>
      <c r="K88" s="126">
        <f t="shared" si="16"/>
        <v>19097</v>
      </c>
      <c r="L88" s="126">
        <f t="shared" si="16"/>
        <v>20605</v>
      </c>
      <c r="M88" s="126">
        <f t="shared" si="16"/>
        <v>20171</v>
      </c>
      <c r="N88" s="126">
        <f t="shared" si="16"/>
        <v>19004</v>
      </c>
      <c r="O88" s="126">
        <f t="shared" si="16"/>
        <v>18008</v>
      </c>
      <c r="P88" s="126">
        <f t="shared" si="16"/>
        <v>16685</v>
      </c>
      <c r="Q88" s="126">
        <f t="shared" si="16"/>
        <v>16768</v>
      </c>
      <c r="R88" s="126">
        <f t="shared" si="16"/>
        <v>16534</v>
      </c>
      <c r="S88" s="126">
        <f t="shared" si="16"/>
        <v>16073</v>
      </c>
      <c r="T88" s="126">
        <f t="shared" si="16"/>
        <v>16646</v>
      </c>
      <c r="U88" s="126">
        <f t="shared" si="16"/>
        <v>16519</v>
      </c>
      <c r="V88" s="126">
        <f t="shared" si="16"/>
        <v>15415</v>
      </c>
      <c r="W88" s="126">
        <f t="shared" si="16"/>
        <v>15132</v>
      </c>
      <c r="X88" s="126">
        <f t="shared" si="16"/>
        <v>14724</v>
      </c>
      <c r="Y88" s="126">
        <f t="shared" si="16"/>
        <v>14343</v>
      </c>
      <c r="Z88" s="126">
        <f t="shared" si="16"/>
        <v>13917</v>
      </c>
      <c r="AA88" s="126">
        <f t="shared" si="16"/>
        <v>13919</v>
      </c>
      <c r="AB88" s="126">
        <f t="shared" si="16"/>
        <v>13438</v>
      </c>
      <c r="AC88" s="126">
        <f t="shared" si="16"/>
        <v>13110</v>
      </c>
      <c r="AD88" s="126">
        <f t="shared" si="16"/>
        <v>12507</v>
      </c>
      <c r="AE88" s="126">
        <f t="shared" si="16"/>
        <v>12159</v>
      </c>
      <c r="AF88" s="126">
        <f t="shared" si="16"/>
        <v>11556</v>
      </c>
      <c r="AG88" s="126">
        <f t="shared" si="16"/>
        <v>10295</v>
      </c>
      <c r="AH88" s="126">
        <f t="shared" si="16"/>
        <v>9987</v>
      </c>
      <c r="AI88" s="126">
        <f>AI32+AI34+AI38+AI43+AI47+AI52+AI54+AI59+AI64+AI70+AI72+AI78+AI80+AI84</f>
        <v>9781</v>
      </c>
      <c r="AJ88" s="126">
        <f>AJ32+AJ34+AJ38+AJ43+AJ47+AJ52+AJ54+AJ59+AJ64+AJ70+AJ72+AJ78+AJ80+AJ84</f>
        <v>8990</v>
      </c>
      <c r="AK88" s="126">
        <f>AK32+AK34+AK38+AK43+AK47+AK52+AK54+AK59+AK64+AK70+AK72+AK78+AK80+AK84</f>
        <v>8808</v>
      </c>
      <c r="AL88" s="129">
        <f>(AK88-AA88)/AA88*100</f>
        <v>-36.71959192470723</v>
      </c>
    </row>
    <row r="89" ht="6.75" customHeight="1"/>
    <row r="90" ht="12.75">
      <c r="A90" s="1" t="s">
        <v>117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96" verticalDpi="96" orientation="portrait" paperSize="9" scale="57" r:id="rId1"/>
  <headerFooter alignWithMargins="0">
    <oddHeader>&amp;R&amp;"Arial,Bold"&amp;16REPORTED INJURY ROAD ACCIDENTS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91"/>
  <sheetViews>
    <sheetView zoomScale="85" zoomScaleNormal="85" zoomScalePageLayoutView="0" workbookViewId="0" topLeftCell="A1">
      <selection activeCell="A1" sqref="A1"/>
    </sheetView>
  </sheetViews>
  <sheetFormatPr defaultColWidth="8.88671875" defaultRowHeight="15"/>
  <cols>
    <col min="1" max="1" width="15.10546875" style="1" customWidth="1"/>
    <col min="2" max="26" width="9.10546875" style="1" hidden="1" customWidth="1"/>
    <col min="27" max="27" width="8.21484375" style="1" customWidth="1"/>
    <col min="28" max="28" width="9.21484375" style="1" customWidth="1"/>
    <col min="29" max="29" width="7.99609375" style="1" customWidth="1"/>
    <col min="30" max="30" width="0.9921875" style="1" customWidth="1"/>
    <col min="31" max="31" width="7.77734375" style="1" customWidth="1"/>
    <col min="32" max="32" width="8.3359375" style="1" customWidth="1"/>
    <col min="33" max="33" width="1.2265625" style="1" customWidth="1"/>
    <col min="34" max="34" width="7.99609375" style="1" customWidth="1"/>
    <col min="35" max="35" width="8.10546875" style="1" customWidth="1"/>
    <col min="36" max="36" width="8.99609375" style="1" customWidth="1"/>
    <col min="37" max="37" width="1.1171875" style="1" customWidth="1"/>
    <col min="38" max="39" width="7.77734375" style="1" customWidth="1"/>
    <col min="40" max="40" width="7.6640625" style="1" customWidth="1"/>
    <col min="41" max="41" width="7.99609375" style="1" customWidth="1"/>
    <col min="42" max="42" width="7.3359375" style="1" customWidth="1"/>
    <col min="43" max="43" width="6.77734375" style="1" customWidth="1"/>
    <col min="44" max="46" width="8.88671875" style="1" customWidth="1"/>
    <col min="47" max="47" width="1.99609375" style="1" customWidth="1"/>
    <col min="48" max="49" width="8.88671875" style="1" customWidth="1"/>
    <col min="50" max="50" width="1.33203125" style="1" customWidth="1"/>
    <col min="51" max="16384" width="8.88671875" style="1" customWidth="1"/>
  </cols>
  <sheetData>
    <row r="1" spans="1:39" ht="15.75">
      <c r="A1" s="94" t="s">
        <v>72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</row>
    <row r="2" spans="1:39" ht="1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</row>
    <row r="3" spans="1:40" ht="15.75">
      <c r="A3" s="104"/>
      <c r="B3" s="40">
        <v>1979</v>
      </c>
      <c r="C3" s="40">
        <v>1980</v>
      </c>
      <c r="D3" s="40">
        <v>1981</v>
      </c>
      <c r="E3" s="40">
        <v>1982</v>
      </c>
      <c r="F3" s="40">
        <v>1983</v>
      </c>
      <c r="G3" s="40">
        <v>1984</v>
      </c>
      <c r="H3" s="40">
        <v>1985</v>
      </c>
      <c r="I3" s="40">
        <v>1986</v>
      </c>
      <c r="J3" s="40">
        <v>1987</v>
      </c>
      <c r="K3" s="40">
        <v>1988</v>
      </c>
      <c r="L3" s="40">
        <v>1989</v>
      </c>
      <c r="M3" s="40">
        <v>1990</v>
      </c>
      <c r="N3" s="40">
        <v>1991</v>
      </c>
      <c r="O3" s="40">
        <v>1992</v>
      </c>
      <c r="P3" s="40">
        <v>1993</v>
      </c>
      <c r="Q3" s="40">
        <v>1994</v>
      </c>
      <c r="R3" s="40">
        <v>1995</v>
      </c>
      <c r="S3" s="40">
        <v>1996</v>
      </c>
      <c r="T3" s="40">
        <v>1997</v>
      </c>
      <c r="U3" s="40">
        <v>1998</v>
      </c>
      <c r="V3" s="40">
        <v>1999</v>
      </c>
      <c r="W3" s="40">
        <v>2000</v>
      </c>
      <c r="X3" s="40">
        <v>2001</v>
      </c>
      <c r="Y3" s="40">
        <v>2002</v>
      </c>
      <c r="Z3" s="40">
        <v>2003</v>
      </c>
      <c r="AA3" s="40">
        <v>2004</v>
      </c>
      <c r="AB3" s="40">
        <v>2005</v>
      </c>
      <c r="AC3" s="40">
        <v>2006</v>
      </c>
      <c r="AD3" s="127"/>
      <c r="AE3" s="40">
        <v>2007</v>
      </c>
      <c r="AF3" s="40">
        <v>2008</v>
      </c>
      <c r="AG3" s="127"/>
      <c r="AH3" s="40">
        <v>2009</v>
      </c>
      <c r="AI3" s="40">
        <v>2010</v>
      </c>
      <c r="AJ3" s="40">
        <v>2011</v>
      </c>
      <c r="AK3" s="127"/>
      <c r="AL3" s="40">
        <v>2012</v>
      </c>
      <c r="AM3" s="40">
        <v>2013</v>
      </c>
      <c r="AN3" s="40">
        <v>2014</v>
      </c>
    </row>
    <row r="4" spans="1:38" ht="9" customHeight="1">
      <c r="A4" s="9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E4" s="12"/>
      <c r="AF4" s="12"/>
      <c r="AH4" s="12"/>
      <c r="AI4" s="12"/>
      <c r="AJ4" s="12"/>
      <c r="AL4" s="12"/>
    </row>
    <row r="5" spans="1:42" ht="19.5" customHeight="1">
      <c r="A5" s="90" t="s">
        <v>5</v>
      </c>
      <c r="B5" s="98">
        <v>1363</v>
      </c>
      <c r="C5" s="98">
        <v>1448</v>
      </c>
      <c r="D5" s="98">
        <v>1564</v>
      </c>
      <c r="E5" s="98">
        <v>1529</v>
      </c>
      <c r="F5" s="98">
        <v>1748</v>
      </c>
      <c r="G5" s="98">
        <v>1930</v>
      </c>
      <c r="H5" s="98">
        <v>1641</v>
      </c>
      <c r="I5" s="98">
        <v>1513</v>
      </c>
      <c r="J5" s="98">
        <v>1602</v>
      </c>
      <c r="K5" s="98">
        <v>1454</v>
      </c>
      <c r="L5" s="98">
        <v>1606</v>
      </c>
      <c r="M5" s="98">
        <v>1463</v>
      </c>
      <c r="N5" s="98">
        <v>1378</v>
      </c>
      <c r="O5" s="98">
        <v>1331</v>
      </c>
      <c r="P5" s="98">
        <v>1225</v>
      </c>
      <c r="Q5" s="98">
        <v>1416</v>
      </c>
      <c r="R5" s="98">
        <v>1361</v>
      </c>
      <c r="S5" s="98">
        <v>1346</v>
      </c>
      <c r="T5" s="98">
        <v>1309</v>
      </c>
      <c r="U5" s="98">
        <v>1167</v>
      </c>
      <c r="V5" s="98">
        <v>1062</v>
      </c>
      <c r="W5" s="98">
        <v>900</v>
      </c>
      <c r="X5" s="98">
        <v>942</v>
      </c>
      <c r="Y5" s="99">
        <v>852</v>
      </c>
      <c r="Z5" s="99">
        <v>840</v>
      </c>
      <c r="AA5" s="99">
        <v>794</v>
      </c>
      <c r="AB5" s="99">
        <v>808</v>
      </c>
      <c r="AC5" s="99">
        <v>801</v>
      </c>
      <c r="AE5" s="99">
        <v>740</v>
      </c>
      <c r="AF5" s="99">
        <v>768</v>
      </c>
      <c r="AH5" s="99">
        <v>821</v>
      </c>
      <c r="AI5" s="99">
        <v>810</v>
      </c>
      <c r="AJ5" s="99">
        <v>855</v>
      </c>
      <c r="AL5" s="99">
        <v>935</v>
      </c>
      <c r="AM5" s="99">
        <v>919</v>
      </c>
      <c r="AN5" s="99">
        <v>918</v>
      </c>
      <c r="AP5" s="130"/>
    </row>
    <row r="6" spans="1:42" ht="19.5" customHeight="1">
      <c r="A6" s="90" t="s">
        <v>66</v>
      </c>
      <c r="B6" s="98">
        <v>4064</v>
      </c>
      <c r="C6" s="98">
        <v>4324</v>
      </c>
      <c r="D6" s="98">
        <v>4332</v>
      </c>
      <c r="E6" s="98">
        <v>3858</v>
      </c>
      <c r="F6" s="98">
        <v>3342</v>
      </c>
      <c r="G6" s="98">
        <v>3129</v>
      </c>
      <c r="H6" s="98">
        <v>2686</v>
      </c>
      <c r="I6" s="98">
        <v>2441</v>
      </c>
      <c r="J6" s="98">
        <v>2123</v>
      </c>
      <c r="K6" s="98">
        <v>1902</v>
      </c>
      <c r="L6" s="98">
        <v>1895</v>
      </c>
      <c r="M6" s="98">
        <v>1747</v>
      </c>
      <c r="N6" s="98">
        <v>1399</v>
      </c>
      <c r="O6" s="98">
        <v>1233</v>
      </c>
      <c r="P6" s="98">
        <v>1119</v>
      </c>
      <c r="Q6" s="98">
        <v>935</v>
      </c>
      <c r="R6" s="98">
        <v>975</v>
      </c>
      <c r="S6" s="98">
        <v>867</v>
      </c>
      <c r="T6" s="98">
        <v>951</v>
      </c>
      <c r="U6" s="98">
        <v>972</v>
      </c>
      <c r="V6" s="98">
        <v>1032</v>
      </c>
      <c r="W6" s="98">
        <v>1155</v>
      </c>
      <c r="X6" s="98">
        <v>1207</v>
      </c>
      <c r="Y6" s="99">
        <v>1200</v>
      </c>
      <c r="Z6" s="99">
        <v>1153</v>
      </c>
      <c r="AA6" s="99">
        <v>1033</v>
      </c>
      <c r="AB6" s="99">
        <v>1098</v>
      </c>
      <c r="AC6" s="99">
        <v>1091</v>
      </c>
      <c r="AE6" s="99">
        <v>1109</v>
      </c>
      <c r="AF6" s="99">
        <v>1050</v>
      </c>
      <c r="AH6" s="99">
        <v>1038</v>
      </c>
      <c r="AI6" s="99">
        <v>859</v>
      </c>
      <c r="AJ6" s="99">
        <v>828</v>
      </c>
      <c r="AL6" s="99">
        <v>890</v>
      </c>
      <c r="AM6" s="99">
        <v>778</v>
      </c>
      <c r="AN6" s="99">
        <v>829</v>
      </c>
      <c r="AP6" s="130"/>
    </row>
    <row r="7" spans="1:42" ht="19.5" customHeight="1">
      <c r="A7" s="90" t="s">
        <v>6</v>
      </c>
      <c r="B7" s="98">
        <v>22727</v>
      </c>
      <c r="C7" s="98">
        <v>21543</v>
      </c>
      <c r="D7" s="98">
        <v>21417</v>
      </c>
      <c r="E7" s="98">
        <v>20973</v>
      </c>
      <c r="F7" s="98">
        <v>19296</v>
      </c>
      <c r="G7" s="98">
        <v>20289</v>
      </c>
      <c r="H7" s="98">
        <v>21838</v>
      </c>
      <c r="I7" s="98">
        <v>20855</v>
      </c>
      <c r="J7" s="98">
        <v>20050</v>
      </c>
      <c r="K7" s="98">
        <v>21060</v>
      </c>
      <c r="L7" s="98">
        <v>23288</v>
      </c>
      <c r="M7" s="98">
        <v>23126</v>
      </c>
      <c r="N7" s="98">
        <v>22547</v>
      </c>
      <c r="O7" s="98">
        <v>21739</v>
      </c>
      <c r="P7" s="98">
        <v>20418</v>
      </c>
      <c r="Q7" s="98">
        <v>20843</v>
      </c>
      <c r="R7" s="98">
        <v>20576</v>
      </c>
      <c r="S7" s="98">
        <v>20343</v>
      </c>
      <c r="T7" s="98">
        <v>21785</v>
      </c>
      <c r="U7" s="98">
        <v>21328</v>
      </c>
      <c r="V7" s="98">
        <v>19622</v>
      </c>
      <c r="W7" s="98">
        <v>19285</v>
      </c>
      <c r="X7" s="98">
        <v>18607</v>
      </c>
      <c r="Y7" s="99">
        <v>18194</v>
      </c>
      <c r="Z7" s="99">
        <v>17726</v>
      </c>
      <c r="AA7" s="99">
        <v>17718</v>
      </c>
      <c r="AB7" s="99">
        <v>16770</v>
      </c>
      <c r="AC7" s="99">
        <v>16398</v>
      </c>
      <c r="AE7" s="99">
        <v>15585</v>
      </c>
      <c r="AF7" s="99">
        <v>15061</v>
      </c>
      <c r="AH7" s="99">
        <v>14578</v>
      </c>
      <c r="AI7" s="99">
        <v>12805</v>
      </c>
      <c r="AJ7" s="99">
        <v>12403</v>
      </c>
      <c r="AL7" s="99">
        <v>12217</v>
      </c>
      <c r="AM7" s="99">
        <v>11237</v>
      </c>
      <c r="AN7" s="99">
        <v>11161</v>
      </c>
      <c r="AP7" s="130"/>
    </row>
    <row r="8" spans="1:42" ht="19.5" customHeight="1">
      <c r="A8" s="90" t="s">
        <v>7</v>
      </c>
      <c r="B8" s="98">
        <v>677</v>
      </c>
      <c r="C8" s="98">
        <v>584</v>
      </c>
      <c r="D8" s="98">
        <v>561</v>
      </c>
      <c r="E8" s="98">
        <v>618</v>
      </c>
      <c r="F8" s="98">
        <v>587</v>
      </c>
      <c r="G8" s="98">
        <v>642</v>
      </c>
      <c r="H8" s="98">
        <v>631</v>
      </c>
      <c r="I8" s="98">
        <v>734</v>
      </c>
      <c r="J8" s="98">
        <v>688</v>
      </c>
      <c r="K8" s="98">
        <v>695</v>
      </c>
      <c r="L8" s="98">
        <v>670</v>
      </c>
      <c r="M8" s="98">
        <v>483</v>
      </c>
      <c r="N8" s="98">
        <v>411</v>
      </c>
      <c r="O8" s="98">
        <v>373</v>
      </c>
      <c r="P8" s="98">
        <v>384</v>
      </c>
      <c r="Q8" s="98">
        <v>408</v>
      </c>
      <c r="R8" s="98">
        <v>508</v>
      </c>
      <c r="S8" s="98">
        <v>571</v>
      </c>
      <c r="T8" s="98">
        <v>555</v>
      </c>
      <c r="U8" s="98">
        <v>594</v>
      </c>
      <c r="V8" s="98">
        <v>552</v>
      </c>
      <c r="W8" s="98">
        <v>589</v>
      </c>
      <c r="X8" s="98">
        <v>548</v>
      </c>
      <c r="Y8" s="99">
        <v>504</v>
      </c>
      <c r="Z8" s="99">
        <v>487</v>
      </c>
      <c r="AA8" s="99">
        <v>477</v>
      </c>
      <c r="AB8" s="99">
        <v>469</v>
      </c>
      <c r="AC8" s="99">
        <v>474</v>
      </c>
      <c r="AE8" s="99">
        <v>413</v>
      </c>
      <c r="AF8" s="99">
        <v>367</v>
      </c>
      <c r="AH8" s="99">
        <v>391</v>
      </c>
      <c r="AI8" s="99">
        <v>355</v>
      </c>
      <c r="AJ8" s="99">
        <v>387</v>
      </c>
      <c r="AL8" s="99">
        <v>333</v>
      </c>
      <c r="AM8" s="99">
        <v>327</v>
      </c>
      <c r="AN8" s="99">
        <v>310</v>
      </c>
      <c r="AP8" s="130"/>
    </row>
    <row r="9" spans="1:42" ht="19.5" customHeight="1">
      <c r="A9" s="90" t="s">
        <v>8</v>
      </c>
      <c r="B9" s="98">
        <v>287</v>
      </c>
      <c r="C9" s="98">
        <v>259</v>
      </c>
      <c r="D9" s="98">
        <v>261</v>
      </c>
      <c r="E9" s="98">
        <v>236</v>
      </c>
      <c r="F9" s="98">
        <v>221</v>
      </c>
      <c r="G9" s="98">
        <v>214</v>
      </c>
      <c r="H9" s="98">
        <v>259</v>
      </c>
      <c r="I9" s="98">
        <v>219</v>
      </c>
      <c r="J9" s="98">
        <v>215</v>
      </c>
      <c r="K9" s="98">
        <v>221</v>
      </c>
      <c r="L9" s="98">
        <v>228</v>
      </c>
      <c r="M9" s="98">
        <v>268</v>
      </c>
      <c r="N9" s="98">
        <v>217</v>
      </c>
      <c r="O9" s="98">
        <v>191</v>
      </c>
      <c r="P9" s="98">
        <v>186</v>
      </c>
      <c r="Q9" s="98">
        <v>154</v>
      </c>
      <c r="R9" s="98">
        <v>181</v>
      </c>
      <c r="S9" s="98">
        <v>140</v>
      </c>
      <c r="T9" s="98">
        <v>145</v>
      </c>
      <c r="U9" s="98">
        <v>145</v>
      </c>
      <c r="V9" s="98">
        <v>125</v>
      </c>
      <c r="W9" s="98">
        <v>134</v>
      </c>
      <c r="X9" s="98">
        <v>101</v>
      </c>
      <c r="Y9" s="99">
        <v>114</v>
      </c>
      <c r="Z9" s="99">
        <v>111</v>
      </c>
      <c r="AA9" s="99">
        <v>109</v>
      </c>
      <c r="AB9" s="99">
        <v>84</v>
      </c>
      <c r="AC9" s="99">
        <v>87</v>
      </c>
      <c r="AE9" s="99">
        <v>74</v>
      </c>
      <c r="AF9" s="99">
        <v>65</v>
      </c>
      <c r="AH9" s="99">
        <v>79</v>
      </c>
      <c r="AI9" s="99">
        <v>57</v>
      </c>
      <c r="AJ9" s="99">
        <v>52</v>
      </c>
      <c r="AL9" s="99">
        <v>54</v>
      </c>
      <c r="AM9" s="99">
        <v>39</v>
      </c>
      <c r="AN9" s="99">
        <v>43</v>
      </c>
      <c r="AP9" s="130"/>
    </row>
    <row r="10" spans="1:42" ht="19.5" customHeight="1">
      <c r="A10" s="90" t="s">
        <v>9</v>
      </c>
      <c r="B10" s="98">
        <v>1750</v>
      </c>
      <c r="C10" s="98">
        <v>1557</v>
      </c>
      <c r="D10" s="98">
        <v>1418</v>
      </c>
      <c r="E10" s="98">
        <v>1366</v>
      </c>
      <c r="F10" s="98">
        <v>1534</v>
      </c>
      <c r="G10" s="98">
        <v>1589</v>
      </c>
      <c r="H10" s="98">
        <v>1713</v>
      </c>
      <c r="I10" s="98">
        <v>1544</v>
      </c>
      <c r="J10" s="98">
        <v>1544</v>
      </c>
      <c r="K10" s="98">
        <v>1666</v>
      </c>
      <c r="L10" s="98">
        <v>1754</v>
      </c>
      <c r="M10" s="98">
        <v>1665</v>
      </c>
      <c r="N10" s="98">
        <v>1570</v>
      </c>
      <c r="O10" s="98">
        <v>1433</v>
      </c>
      <c r="P10" s="98">
        <v>1253</v>
      </c>
      <c r="Q10" s="98">
        <v>1308</v>
      </c>
      <c r="R10" s="98">
        <v>1096</v>
      </c>
      <c r="S10" s="98">
        <v>1095</v>
      </c>
      <c r="T10" s="98">
        <v>1098</v>
      </c>
      <c r="U10" s="98">
        <v>1181</v>
      </c>
      <c r="V10" s="98">
        <v>1040</v>
      </c>
      <c r="W10" s="98">
        <v>1109</v>
      </c>
      <c r="X10" s="98">
        <v>1086</v>
      </c>
      <c r="Y10" s="99">
        <v>1059</v>
      </c>
      <c r="Z10" s="99">
        <v>1069</v>
      </c>
      <c r="AA10" s="99">
        <v>1131</v>
      </c>
      <c r="AB10" s="99">
        <v>1040</v>
      </c>
      <c r="AC10" s="99">
        <v>979</v>
      </c>
      <c r="AE10" s="99">
        <v>836</v>
      </c>
      <c r="AF10" s="99">
        <v>796</v>
      </c>
      <c r="AH10" s="99">
        <v>697</v>
      </c>
      <c r="AI10" s="99">
        <v>611</v>
      </c>
      <c r="AJ10" s="99">
        <v>618</v>
      </c>
      <c r="AL10" s="99">
        <v>521</v>
      </c>
      <c r="AM10" s="99">
        <v>469</v>
      </c>
      <c r="AN10" s="99">
        <v>432</v>
      </c>
      <c r="AP10" s="130"/>
    </row>
    <row r="11" spans="1:42" ht="19.5" customHeight="1">
      <c r="A11" s="90" t="s">
        <v>10</v>
      </c>
      <c r="B11" s="98">
        <v>2227</v>
      </c>
      <c r="C11" s="98">
        <v>1973</v>
      </c>
      <c r="D11" s="98">
        <v>1875</v>
      </c>
      <c r="E11" s="98">
        <v>1836</v>
      </c>
      <c r="F11" s="98">
        <v>1602</v>
      </c>
      <c r="G11" s="98">
        <v>1670</v>
      </c>
      <c r="H11" s="98">
        <v>1854</v>
      </c>
      <c r="I11" s="98">
        <v>1946</v>
      </c>
      <c r="J11" s="98">
        <v>1634</v>
      </c>
      <c r="K11" s="98">
        <v>1791</v>
      </c>
      <c r="L11" s="98">
        <v>1931</v>
      </c>
      <c r="M11" s="98">
        <v>1909</v>
      </c>
      <c r="N11" s="98">
        <v>1756</v>
      </c>
      <c r="O11" s="98">
        <v>1504</v>
      </c>
      <c r="P11" s="98">
        <v>1356</v>
      </c>
      <c r="Q11" s="98">
        <v>1307</v>
      </c>
      <c r="R11" s="98">
        <v>1227</v>
      </c>
      <c r="S11" s="98">
        <v>1137</v>
      </c>
      <c r="T11" s="98">
        <v>1143</v>
      </c>
      <c r="U11" s="98">
        <v>1189</v>
      </c>
      <c r="V11" s="98">
        <v>1073</v>
      </c>
      <c r="W11" s="98">
        <v>985</v>
      </c>
      <c r="X11" s="98">
        <v>934</v>
      </c>
      <c r="Y11" s="99">
        <v>858</v>
      </c>
      <c r="Z11" s="99">
        <v>795</v>
      </c>
      <c r="AA11" s="99">
        <v>976</v>
      </c>
      <c r="AB11" s="99">
        <v>912</v>
      </c>
      <c r="AC11" s="99">
        <v>923</v>
      </c>
      <c r="AE11" s="99">
        <v>924</v>
      </c>
      <c r="AF11" s="99">
        <v>918</v>
      </c>
      <c r="AH11" s="99">
        <v>760</v>
      </c>
      <c r="AI11" s="99">
        <v>752</v>
      </c>
      <c r="AJ11" s="99">
        <v>784</v>
      </c>
      <c r="AL11" s="99">
        <v>807</v>
      </c>
      <c r="AM11" s="99">
        <v>876</v>
      </c>
      <c r="AN11" s="99">
        <v>871</v>
      </c>
      <c r="AP11" s="130"/>
    </row>
    <row r="12" spans="1:42" ht="22.5" customHeight="1">
      <c r="A12" s="90" t="s">
        <v>11</v>
      </c>
      <c r="B12" s="98">
        <v>1992</v>
      </c>
      <c r="C12" s="98">
        <v>1550</v>
      </c>
      <c r="D12" s="98">
        <v>1493</v>
      </c>
      <c r="E12" s="98">
        <v>1434</v>
      </c>
      <c r="F12" s="98">
        <v>1277</v>
      </c>
      <c r="G12" s="98">
        <v>1378</v>
      </c>
      <c r="H12" s="98">
        <v>1440</v>
      </c>
      <c r="I12" s="98">
        <v>1394</v>
      </c>
      <c r="J12" s="98">
        <v>1297</v>
      </c>
      <c r="K12" s="98">
        <v>1370</v>
      </c>
      <c r="L12" s="98">
        <v>1519</v>
      </c>
      <c r="M12" s="98">
        <v>1396</v>
      </c>
      <c r="N12" s="98">
        <v>1290</v>
      </c>
      <c r="O12" s="98">
        <v>1209</v>
      </c>
      <c r="P12" s="98">
        <v>1089</v>
      </c>
      <c r="Q12" s="98">
        <v>988</v>
      </c>
      <c r="R12" s="98">
        <v>961</v>
      </c>
      <c r="S12" s="98">
        <v>805</v>
      </c>
      <c r="T12" s="98">
        <v>853</v>
      </c>
      <c r="U12" s="98">
        <v>847</v>
      </c>
      <c r="V12" s="98">
        <v>944</v>
      </c>
      <c r="W12" s="98">
        <v>924</v>
      </c>
      <c r="X12" s="98">
        <v>1013</v>
      </c>
      <c r="Y12" s="99">
        <v>999</v>
      </c>
      <c r="Z12" s="99">
        <v>929</v>
      </c>
      <c r="AA12" s="99">
        <v>800</v>
      </c>
      <c r="AB12" s="99">
        <v>739</v>
      </c>
      <c r="AC12" s="99">
        <v>697</v>
      </c>
      <c r="AE12" s="99">
        <v>643</v>
      </c>
      <c r="AF12" s="99">
        <v>654</v>
      </c>
      <c r="AH12" s="99">
        <v>554</v>
      </c>
      <c r="AI12" s="99">
        <v>546</v>
      </c>
      <c r="AJ12" s="99">
        <v>464</v>
      </c>
      <c r="AL12" s="99">
        <v>453</v>
      </c>
      <c r="AM12" s="99">
        <v>408</v>
      </c>
      <c r="AN12" s="99">
        <v>417</v>
      </c>
      <c r="AP12" s="130"/>
    </row>
    <row r="13" spans="1:42" ht="15" customHeight="1">
      <c r="A13" s="92" t="s">
        <v>70</v>
      </c>
      <c r="B13" s="100">
        <v>425</v>
      </c>
      <c r="C13" s="100">
        <v>388</v>
      </c>
      <c r="D13" s="100">
        <v>390</v>
      </c>
      <c r="E13" s="100">
        <v>342</v>
      </c>
      <c r="F13" s="100">
        <v>311</v>
      </c>
      <c r="G13" s="100">
        <v>395</v>
      </c>
      <c r="H13" s="100">
        <v>384</v>
      </c>
      <c r="I13" s="100">
        <v>337</v>
      </c>
      <c r="J13" s="100">
        <v>301</v>
      </c>
      <c r="K13" s="100">
        <v>306</v>
      </c>
      <c r="L13" s="100">
        <v>330</v>
      </c>
      <c r="M13" s="100">
        <v>366</v>
      </c>
      <c r="N13" s="100">
        <v>329</v>
      </c>
      <c r="O13" s="100">
        <v>293</v>
      </c>
      <c r="P13" s="100">
        <v>326</v>
      </c>
      <c r="Q13" s="100">
        <v>335</v>
      </c>
      <c r="R13" s="100">
        <v>347</v>
      </c>
      <c r="S13" s="100">
        <v>372</v>
      </c>
      <c r="T13" s="100">
        <v>368</v>
      </c>
      <c r="U13" s="100">
        <v>358</v>
      </c>
      <c r="V13" s="100">
        <v>384</v>
      </c>
      <c r="W13" s="100">
        <v>474</v>
      </c>
      <c r="X13" s="100">
        <v>434</v>
      </c>
      <c r="Y13" s="101">
        <v>374</v>
      </c>
      <c r="Z13" s="101">
        <v>348</v>
      </c>
      <c r="AA13" s="101">
        <v>365</v>
      </c>
      <c r="AB13" s="101">
        <v>556</v>
      </c>
      <c r="AC13" s="101">
        <v>509</v>
      </c>
      <c r="AE13" s="101">
        <v>480</v>
      </c>
      <c r="AF13" s="101">
        <v>541</v>
      </c>
      <c r="AH13" s="101">
        <v>469</v>
      </c>
      <c r="AI13" s="101">
        <v>447</v>
      </c>
      <c r="AJ13" s="101">
        <v>365</v>
      </c>
      <c r="AL13" s="101">
        <v>326</v>
      </c>
      <c r="AM13" s="101">
        <v>269</v>
      </c>
      <c r="AN13" s="101">
        <v>260</v>
      </c>
      <c r="AP13" s="130"/>
    </row>
    <row r="14" spans="1:40" ht="9.75" customHeight="1">
      <c r="A14" s="92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1"/>
      <c r="Z14" s="101"/>
      <c r="AA14" s="101"/>
      <c r="AB14" s="101"/>
      <c r="AC14" s="101"/>
      <c r="AE14" s="101"/>
      <c r="AF14" s="101"/>
      <c r="AH14" s="101"/>
      <c r="AI14" s="101"/>
      <c r="AJ14" s="101"/>
      <c r="AL14" s="101"/>
      <c r="AM14" s="101"/>
      <c r="AN14" s="101"/>
    </row>
    <row r="15" spans="1:40" ht="15" customHeight="1">
      <c r="A15" s="102" t="s">
        <v>0</v>
      </c>
      <c r="B15" s="103">
        <v>35512</v>
      </c>
      <c r="C15" s="103">
        <v>33626</v>
      </c>
      <c r="D15" s="103">
        <v>33311</v>
      </c>
      <c r="E15" s="103">
        <v>32192</v>
      </c>
      <c r="F15" s="103">
        <v>29918</v>
      </c>
      <c r="G15" s="103">
        <v>31236</v>
      </c>
      <c r="H15" s="103">
        <v>32446</v>
      </c>
      <c r="I15" s="103">
        <v>30983</v>
      </c>
      <c r="J15" s="103">
        <v>29454</v>
      </c>
      <c r="K15" s="103">
        <v>30465</v>
      </c>
      <c r="L15" s="103">
        <v>33221</v>
      </c>
      <c r="M15" s="103">
        <v>32423</v>
      </c>
      <c r="N15" s="103">
        <v>30897</v>
      </c>
      <c r="O15" s="103">
        <v>29306</v>
      </c>
      <c r="P15" s="103">
        <v>27356</v>
      </c>
      <c r="Q15" s="103">
        <v>27694</v>
      </c>
      <c r="R15" s="103">
        <v>27232</v>
      </c>
      <c r="S15" s="103">
        <v>26676</v>
      </c>
      <c r="T15" s="103">
        <v>28207</v>
      </c>
      <c r="U15" s="103">
        <v>27781</v>
      </c>
      <c r="V15" s="103">
        <v>25834</v>
      </c>
      <c r="W15" s="103">
        <v>25555</v>
      </c>
      <c r="X15" s="103">
        <v>24872</v>
      </c>
      <c r="Y15" s="103">
        <v>24154</v>
      </c>
      <c r="Z15" s="103">
        <v>23458</v>
      </c>
      <c r="AA15" s="103">
        <v>23403</v>
      </c>
      <c r="AB15" s="103">
        <v>22476</v>
      </c>
      <c r="AC15" s="103">
        <v>21959</v>
      </c>
      <c r="AD15" s="43"/>
      <c r="AE15" s="103">
        <v>20804</v>
      </c>
      <c r="AF15" s="103">
        <v>20220</v>
      </c>
      <c r="AG15" s="43"/>
      <c r="AH15" s="103">
        <v>19387</v>
      </c>
      <c r="AI15" s="103">
        <v>17242</v>
      </c>
      <c r="AJ15" s="103">
        <v>16756</v>
      </c>
      <c r="AK15" s="43"/>
      <c r="AL15" s="103">
        <v>16536</v>
      </c>
      <c r="AM15" s="103">
        <v>15322</v>
      </c>
      <c r="AN15" s="103">
        <v>15241</v>
      </c>
    </row>
    <row r="16" ht="12.75">
      <c r="A16" s="4" t="s">
        <v>12</v>
      </c>
    </row>
    <row r="18" spans="1:26" s="9" customFormat="1" ht="15.75">
      <c r="A18" s="45" t="s">
        <v>73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 spans="1:43" s="11" customFormat="1" ht="6.7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</row>
    <row r="20" spans="1:43" s="11" customFormat="1" ht="15" customHeight="1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61"/>
      <c r="AO20" s="62" t="s">
        <v>55</v>
      </c>
      <c r="AP20" s="19"/>
      <c r="AQ20" s="19"/>
    </row>
    <row r="21" spans="1:41" s="9" customFormat="1" ht="17.2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58"/>
      <c r="AB21" s="58"/>
      <c r="AC21" s="59" t="s">
        <v>52</v>
      </c>
      <c r="AD21" s="58"/>
      <c r="AE21" s="58"/>
      <c r="AF21" s="59"/>
      <c r="AG21" s="60"/>
      <c r="AH21" s="58"/>
      <c r="AI21" s="58"/>
      <c r="AJ21" s="59" t="s">
        <v>67</v>
      </c>
      <c r="AK21" s="58"/>
      <c r="AL21" s="58"/>
      <c r="AM21" s="12"/>
      <c r="AN21" s="14"/>
      <c r="AO21" s="128" t="s">
        <v>119</v>
      </c>
    </row>
    <row r="22" spans="1:41" ht="38.25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70" t="s">
        <v>61</v>
      </c>
      <c r="AB22" s="71" t="s">
        <v>62</v>
      </c>
      <c r="AC22" s="71" t="s">
        <v>63</v>
      </c>
      <c r="AD22" s="40"/>
      <c r="AE22" s="71" t="s">
        <v>64</v>
      </c>
      <c r="AF22" s="70" t="s">
        <v>0</v>
      </c>
      <c r="AG22" s="70"/>
      <c r="AH22" s="70" t="s">
        <v>61</v>
      </c>
      <c r="AI22" s="71" t="s">
        <v>62</v>
      </c>
      <c r="AJ22" s="71" t="s">
        <v>63</v>
      </c>
      <c r="AK22" s="40"/>
      <c r="AL22" s="71" t="s">
        <v>64</v>
      </c>
      <c r="AM22" s="70" t="s">
        <v>0</v>
      </c>
      <c r="AN22" s="48"/>
      <c r="AO22" s="49" t="s">
        <v>56</v>
      </c>
    </row>
    <row r="23" spans="1:39" ht="9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7"/>
      <c r="AB23" s="7"/>
      <c r="AE23" s="7"/>
      <c r="AF23" s="7"/>
      <c r="AG23" s="7"/>
      <c r="AH23" s="7"/>
      <c r="AI23" s="7"/>
      <c r="AJ23" s="7"/>
      <c r="AK23" s="7"/>
      <c r="AL23" s="7"/>
      <c r="AM23" s="7"/>
    </row>
    <row r="24" spans="1:41" ht="15">
      <c r="A24" s="42" t="s">
        <v>75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26">
        <v>15.4</v>
      </c>
      <c r="AB24">
        <v>325.4</v>
      </c>
      <c r="AC24" s="33">
        <f>AA24+AB24</f>
        <v>340.79999999999995</v>
      </c>
      <c r="AE24" s="10">
        <v>1678.2</v>
      </c>
      <c r="AF24" s="10">
        <v>2019</v>
      </c>
      <c r="AG24" s="13"/>
      <c r="AH24" s="10">
        <v>291.8</v>
      </c>
      <c r="AI24" s="10">
        <v>2605.4</v>
      </c>
      <c r="AJ24" s="33">
        <f>AH24+AI24</f>
        <v>2897.2000000000003</v>
      </c>
      <c r="AK24" s="13"/>
      <c r="AL24" s="10">
        <v>14199.8</v>
      </c>
      <c r="AM24" s="13">
        <v>17097</v>
      </c>
      <c r="AO24" s="35">
        <f>100*AL24/'Traffic, max diff'!C13</f>
        <v>32.467372117908525</v>
      </c>
    </row>
    <row r="25" spans="1:41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/>
      <c r="AB25"/>
      <c r="AC25" s="33"/>
      <c r="AE25" s="13"/>
      <c r="AF25" s="13"/>
      <c r="AG25" s="13"/>
      <c r="AH25" s="13"/>
      <c r="AI25" s="13"/>
      <c r="AJ25" s="33"/>
      <c r="AK25" s="13"/>
      <c r="AL25" s="13"/>
      <c r="AM25" s="13"/>
      <c r="AO25" s="36"/>
    </row>
    <row r="26" spans="1:41" ht="15" hidden="1">
      <c r="A26" s="63">
        <v>1997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81">
        <v>26</v>
      </c>
      <c r="AB26" s="81">
        <v>719</v>
      </c>
      <c r="AC26" s="82">
        <f aca="true" t="shared" si="0" ref="AC26:AC42">AA26+AB26</f>
        <v>745</v>
      </c>
      <c r="AD26" s="39"/>
      <c r="AE26" s="79">
        <v>3053</v>
      </c>
      <c r="AF26" s="79">
        <v>3798</v>
      </c>
      <c r="AG26" s="83"/>
      <c r="AH26" s="79">
        <v>377</v>
      </c>
      <c r="AI26" s="79">
        <v>4047</v>
      </c>
      <c r="AJ26" s="82">
        <f aca="true" t="shared" si="1" ref="AJ26:AJ37">AH26+AI26</f>
        <v>4424</v>
      </c>
      <c r="AK26" s="83"/>
      <c r="AL26" s="79">
        <v>18205</v>
      </c>
      <c r="AM26" s="83">
        <v>22629</v>
      </c>
      <c r="AN26" s="39"/>
      <c r="AO26" s="84">
        <f>100*AL26/'Traffic, max diff'!C20</f>
        <v>47.185009220191844</v>
      </c>
    </row>
    <row r="27" spans="1:41" ht="15" hidden="1">
      <c r="A27" s="63">
        <v>1998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81">
        <v>32</v>
      </c>
      <c r="AB27" s="81">
        <v>666</v>
      </c>
      <c r="AC27" s="82">
        <f t="shared" si="0"/>
        <v>698</v>
      </c>
      <c r="AD27" s="39"/>
      <c r="AE27" s="79">
        <v>2837</v>
      </c>
      <c r="AF27" s="79">
        <v>3535</v>
      </c>
      <c r="AG27" s="83"/>
      <c r="AH27" s="79">
        <v>385</v>
      </c>
      <c r="AI27" s="79">
        <v>4072</v>
      </c>
      <c r="AJ27" s="82">
        <f t="shared" si="1"/>
        <v>4457</v>
      </c>
      <c r="AK27" s="83"/>
      <c r="AL27" s="79">
        <v>18010</v>
      </c>
      <c r="AM27" s="83">
        <v>22467</v>
      </c>
      <c r="AN27" s="39"/>
      <c r="AO27" s="84">
        <f>100*AL27/'Traffic, max diff'!C21</f>
        <v>45.979654883501446</v>
      </c>
    </row>
    <row r="28" spans="1:41" ht="15" hidden="1">
      <c r="A28" s="63">
        <v>1999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81">
        <v>25</v>
      </c>
      <c r="AB28" s="81">
        <v>600</v>
      </c>
      <c r="AC28" s="82">
        <f t="shared" si="0"/>
        <v>625</v>
      </c>
      <c r="AD28" s="39"/>
      <c r="AE28" s="79">
        <v>2571</v>
      </c>
      <c r="AF28" s="79">
        <v>3196</v>
      </c>
      <c r="AG28" s="83"/>
      <c r="AH28" s="79">
        <v>310</v>
      </c>
      <c r="AI28" s="79">
        <v>3765</v>
      </c>
      <c r="AJ28" s="82">
        <f t="shared" si="1"/>
        <v>4075</v>
      </c>
      <c r="AK28" s="83"/>
      <c r="AL28" s="79">
        <v>16927</v>
      </c>
      <c r="AM28" s="83">
        <v>21002</v>
      </c>
      <c r="AN28" s="39"/>
      <c r="AO28" s="84">
        <f>100*AL28/'Traffic, max diff'!C22</f>
        <v>42.56221357506049</v>
      </c>
    </row>
    <row r="29" spans="1:41" ht="15" hidden="1">
      <c r="A29" s="63">
        <v>2000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81">
        <v>21</v>
      </c>
      <c r="AB29" s="81">
        <v>540</v>
      </c>
      <c r="AC29" s="82">
        <f t="shared" si="0"/>
        <v>561</v>
      </c>
      <c r="AD29" s="39"/>
      <c r="AE29" s="79">
        <v>2439</v>
      </c>
      <c r="AF29" s="79">
        <v>3000</v>
      </c>
      <c r="AG29" s="83"/>
      <c r="AH29" s="79">
        <v>326</v>
      </c>
      <c r="AI29" s="79">
        <v>3568</v>
      </c>
      <c r="AJ29" s="82">
        <f t="shared" si="1"/>
        <v>3894</v>
      </c>
      <c r="AK29" s="83"/>
      <c r="AL29" s="79">
        <v>16623</v>
      </c>
      <c r="AM29" s="83">
        <v>20517</v>
      </c>
      <c r="AN29" s="39"/>
      <c r="AO29" s="84">
        <f>100*AL29/'Traffic, max diff'!C23</f>
        <v>42.018688723693515</v>
      </c>
    </row>
    <row r="30" spans="1:41" ht="15" hidden="1">
      <c r="A30" s="63">
        <v>2001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81">
        <v>20</v>
      </c>
      <c r="AB30" s="81">
        <v>524</v>
      </c>
      <c r="AC30" s="82">
        <f t="shared" si="0"/>
        <v>544</v>
      </c>
      <c r="AD30" s="39"/>
      <c r="AE30" s="79">
        <v>2379</v>
      </c>
      <c r="AF30" s="79">
        <v>2923</v>
      </c>
      <c r="AG30" s="83"/>
      <c r="AH30" s="79">
        <v>348</v>
      </c>
      <c r="AI30" s="79">
        <v>3410</v>
      </c>
      <c r="AJ30" s="82">
        <f t="shared" si="1"/>
        <v>3758</v>
      </c>
      <c r="AK30" s="83"/>
      <c r="AL30" s="79">
        <v>16153</v>
      </c>
      <c r="AM30" s="83">
        <v>19911</v>
      </c>
      <c r="AN30" s="39"/>
      <c r="AO30" s="84">
        <f>100*AL30/'Traffic, max diff'!C24</f>
        <v>40.31739043824651</v>
      </c>
    </row>
    <row r="31" spans="1:41" ht="1.5" customHeight="1">
      <c r="A31" s="63">
        <v>2003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81">
        <v>17</v>
      </c>
      <c r="AB31" s="81">
        <v>415</v>
      </c>
      <c r="AC31" s="82">
        <f t="shared" si="0"/>
        <v>432</v>
      </c>
      <c r="AD31" s="39"/>
      <c r="AE31" s="79">
        <v>2048</v>
      </c>
      <c r="AF31" s="79">
        <v>2480</v>
      </c>
      <c r="AG31" s="83"/>
      <c r="AH31" s="79">
        <v>336</v>
      </c>
      <c r="AI31" s="79">
        <v>2957</v>
      </c>
      <c r="AJ31" s="82">
        <f t="shared" si="1"/>
        <v>3293</v>
      </c>
      <c r="AK31" s="83"/>
      <c r="AL31" s="79">
        <v>15463</v>
      </c>
      <c r="AM31" s="83">
        <v>18756</v>
      </c>
      <c r="AN31" s="39"/>
      <c r="AO31" s="84">
        <f>100*AL31/'Traffic, max diff'!C26</f>
        <v>36.78369096352004</v>
      </c>
    </row>
    <row r="32" spans="1:41" ht="14.25" customHeight="1">
      <c r="A32" s="63">
        <v>2004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81">
        <v>12</v>
      </c>
      <c r="AB32" s="81">
        <v>372</v>
      </c>
      <c r="AC32" s="82">
        <f t="shared" si="0"/>
        <v>384</v>
      </c>
      <c r="AD32" s="39"/>
      <c r="AE32" s="79">
        <v>2011</v>
      </c>
      <c r="AF32" s="79">
        <v>2395</v>
      </c>
      <c r="AG32" s="83"/>
      <c r="AH32" s="79">
        <v>308</v>
      </c>
      <c r="AI32" s="79">
        <v>2766</v>
      </c>
      <c r="AJ32" s="82">
        <f t="shared" si="1"/>
        <v>3074</v>
      </c>
      <c r="AK32" s="83"/>
      <c r="AL32" s="79">
        <v>15428</v>
      </c>
      <c r="AM32" s="83">
        <v>18502</v>
      </c>
      <c r="AN32" s="39"/>
      <c r="AO32" s="84">
        <f>100*AL32/'Traffic, max diff'!C27</f>
        <v>36.126917222807634</v>
      </c>
    </row>
    <row r="33" spans="1:41" ht="15">
      <c r="A33" s="63">
        <v>2005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81">
        <v>11</v>
      </c>
      <c r="AB33" s="81">
        <v>357</v>
      </c>
      <c r="AC33" s="82">
        <f t="shared" si="0"/>
        <v>368</v>
      </c>
      <c r="AD33" s="39"/>
      <c r="AE33" s="79">
        <v>1804</v>
      </c>
      <c r="AF33" s="79">
        <v>2172</v>
      </c>
      <c r="AG33" s="83"/>
      <c r="AH33" s="79">
        <v>286</v>
      </c>
      <c r="AI33" s="79">
        <v>2666</v>
      </c>
      <c r="AJ33" s="82">
        <f t="shared" si="1"/>
        <v>2952</v>
      </c>
      <c r="AK33" s="83"/>
      <c r="AL33" s="79">
        <v>14933</v>
      </c>
      <c r="AM33" s="83">
        <v>17885</v>
      </c>
      <c r="AN33" s="39"/>
      <c r="AO33" s="84">
        <f>100*AL33/'Traffic, max diff'!C28</f>
        <v>34.95716091577321</v>
      </c>
    </row>
    <row r="34" spans="1:41" ht="15">
      <c r="A34" s="63">
        <v>2006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81">
        <v>25</v>
      </c>
      <c r="AB34" s="81">
        <v>350</v>
      </c>
      <c r="AC34" s="82">
        <f t="shared" si="0"/>
        <v>375</v>
      </c>
      <c r="AD34" s="39"/>
      <c r="AE34" s="79">
        <v>1647</v>
      </c>
      <c r="AF34" s="79">
        <v>2022</v>
      </c>
      <c r="AG34" s="83"/>
      <c r="AH34" s="79">
        <v>314</v>
      </c>
      <c r="AI34" s="79">
        <v>2635</v>
      </c>
      <c r="AJ34" s="82">
        <f t="shared" si="1"/>
        <v>2949</v>
      </c>
      <c r="AK34" s="83"/>
      <c r="AL34" s="79">
        <v>14320</v>
      </c>
      <c r="AM34" s="83">
        <v>17269</v>
      </c>
      <c r="AN34" s="39"/>
      <c r="AO34" s="84">
        <f>100*AL34/'Traffic, max diff'!C29</f>
        <v>32.45767129808019</v>
      </c>
    </row>
    <row r="35" spans="1:41" ht="15">
      <c r="A35" s="63">
        <v>2007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81">
        <v>9</v>
      </c>
      <c r="AB35" s="81">
        <v>269</v>
      </c>
      <c r="AC35" s="82">
        <f t="shared" si="0"/>
        <v>278</v>
      </c>
      <c r="AD35" s="39"/>
      <c r="AE35" s="79">
        <v>1539</v>
      </c>
      <c r="AF35" s="79">
        <v>1817</v>
      </c>
      <c r="AG35" s="83"/>
      <c r="AH35" s="79">
        <v>281</v>
      </c>
      <c r="AI35" s="79">
        <v>2385</v>
      </c>
      <c r="AJ35" s="82">
        <f t="shared" si="1"/>
        <v>2666</v>
      </c>
      <c r="AK35" s="83"/>
      <c r="AL35" s="79">
        <v>13573</v>
      </c>
      <c r="AM35" s="83">
        <v>16239</v>
      </c>
      <c r="AN35" s="39"/>
      <c r="AO35" s="84">
        <f>100*AL35/'Traffic, max diff'!C30</f>
        <v>30.38776698159674</v>
      </c>
    </row>
    <row r="36" spans="1:41" ht="15">
      <c r="A36" s="63">
        <v>2008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81">
        <v>20</v>
      </c>
      <c r="AB36" s="81">
        <v>279</v>
      </c>
      <c r="AC36" s="82">
        <f t="shared" si="0"/>
        <v>299</v>
      </c>
      <c r="AD36" s="39"/>
      <c r="AE36" s="79">
        <v>1390</v>
      </c>
      <c r="AF36" s="79">
        <v>1689</v>
      </c>
      <c r="AG36" s="83"/>
      <c r="AH36" s="79">
        <v>270</v>
      </c>
      <c r="AI36" s="79">
        <v>2575</v>
      </c>
      <c r="AJ36" s="82">
        <f t="shared" si="1"/>
        <v>2845</v>
      </c>
      <c r="AK36" s="83"/>
      <c r="AL36" s="79">
        <v>12747</v>
      </c>
      <c r="AM36" s="83">
        <v>15592</v>
      </c>
      <c r="AN36" s="39"/>
      <c r="AO36" s="84">
        <f>100*AL36/'Traffic, max diff'!C31</f>
        <v>28.664268045873623</v>
      </c>
    </row>
    <row r="37" spans="1:41" ht="15">
      <c r="A37" s="63">
        <v>2009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81">
        <v>5</v>
      </c>
      <c r="AB37" s="81">
        <v>253</v>
      </c>
      <c r="AC37" s="82">
        <f t="shared" si="0"/>
        <v>258</v>
      </c>
      <c r="AD37" s="39"/>
      <c r="AE37" s="79">
        <v>1215</v>
      </c>
      <c r="AF37" s="79">
        <v>1473</v>
      </c>
      <c r="AG37" s="83"/>
      <c r="AH37" s="79">
        <v>216</v>
      </c>
      <c r="AI37" s="79">
        <v>2287</v>
      </c>
      <c r="AJ37" s="82">
        <f t="shared" si="1"/>
        <v>2503</v>
      </c>
      <c r="AK37" s="83"/>
      <c r="AL37" s="79">
        <v>12540</v>
      </c>
      <c r="AM37" s="83">
        <v>15043</v>
      </c>
      <c r="AN37" s="39"/>
      <c r="AO37" s="84">
        <f>100*AL37/'Traffic, max diff'!C32</f>
        <v>28.35885026798435</v>
      </c>
    </row>
    <row r="38" spans="1:41" ht="15">
      <c r="A38" s="63">
        <v>2010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81">
        <v>4</v>
      </c>
      <c r="AB38" s="81">
        <v>223</v>
      </c>
      <c r="AC38" s="82">
        <f t="shared" si="0"/>
        <v>227</v>
      </c>
      <c r="AD38" s="39"/>
      <c r="AE38" s="79">
        <v>1150</v>
      </c>
      <c r="AF38" s="79">
        <v>1377</v>
      </c>
      <c r="AG38" s="83"/>
      <c r="AH38" s="79">
        <v>208</v>
      </c>
      <c r="AI38" s="79">
        <v>1969</v>
      </c>
      <c r="AJ38" s="82">
        <f>AH38+AI38</f>
        <v>2177</v>
      </c>
      <c r="AK38" s="83"/>
      <c r="AL38" s="79">
        <v>11161</v>
      </c>
      <c r="AM38" s="83">
        <v>13338</v>
      </c>
      <c r="AN38" s="39"/>
      <c r="AO38" s="84">
        <f>100*AL38/'Traffic, max diff'!C33</f>
        <v>25.664551140544518</v>
      </c>
    </row>
    <row r="39" spans="1:41" ht="15">
      <c r="A39" s="63">
        <v>2011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81">
        <v>7</v>
      </c>
      <c r="AB39" s="81">
        <v>203</v>
      </c>
      <c r="AC39" s="82">
        <f t="shared" si="0"/>
        <v>210</v>
      </c>
      <c r="AD39" s="39"/>
      <c r="AE39" s="79">
        <v>1106</v>
      </c>
      <c r="AF39" s="79">
        <v>1316</v>
      </c>
      <c r="AG39" s="83"/>
      <c r="AH39" s="79">
        <v>185</v>
      </c>
      <c r="AI39" s="79">
        <v>1880</v>
      </c>
      <c r="AJ39" s="82">
        <f>AH39+AI39</f>
        <v>2065</v>
      </c>
      <c r="AK39" s="83"/>
      <c r="AL39" s="79">
        <v>10725</v>
      </c>
      <c r="AM39" s="83">
        <v>12790</v>
      </c>
      <c r="AN39" s="39"/>
      <c r="AO39" s="84">
        <f>100*AL39/'Traffic, max diff'!C34</f>
        <v>24.71767688407467</v>
      </c>
    </row>
    <row r="40" spans="1:41" ht="15">
      <c r="A40" s="63">
        <v>2012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81">
        <v>2</v>
      </c>
      <c r="AB40" s="81">
        <v>194</v>
      </c>
      <c r="AC40" s="82">
        <f t="shared" si="0"/>
        <v>196</v>
      </c>
      <c r="AD40" s="39"/>
      <c r="AE40" s="79">
        <v>972</v>
      </c>
      <c r="AF40" s="79">
        <v>1168</v>
      </c>
      <c r="AG40" s="83"/>
      <c r="AH40" s="79">
        <v>178</v>
      </c>
      <c r="AI40" s="79">
        <v>1981</v>
      </c>
      <c r="AJ40" s="82">
        <f>AH40+AI40</f>
        <v>2159</v>
      </c>
      <c r="AK40" s="83"/>
      <c r="AL40" s="79">
        <v>10557</v>
      </c>
      <c r="AM40" s="83">
        <v>12716</v>
      </c>
      <c r="AN40" s="39"/>
      <c r="AO40" s="84">
        <f>100*AL40/'Traffic, max diff'!C35</f>
        <v>24.241658821098074</v>
      </c>
    </row>
    <row r="41" spans="1:41" ht="15">
      <c r="A41" s="63">
        <v>2013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81">
        <v>9</v>
      </c>
      <c r="AB41" s="81">
        <v>143</v>
      </c>
      <c r="AC41" s="82">
        <f t="shared" si="0"/>
        <v>152</v>
      </c>
      <c r="AD41" s="39"/>
      <c r="AE41" s="79">
        <v>912</v>
      </c>
      <c r="AF41" s="79">
        <v>1064</v>
      </c>
      <c r="AG41" s="83"/>
      <c r="AH41" s="79">
        <v>172</v>
      </c>
      <c r="AI41" s="79">
        <v>1672</v>
      </c>
      <c r="AJ41" s="82">
        <f>AH41+AI41</f>
        <v>1844</v>
      </c>
      <c r="AK41" s="83"/>
      <c r="AL41" s="79">
        <v>9660</v>
      </c>
      <c r="AM41" s="83">
        <v>11504</v>
      </c>
      <c r="AN41" s="39"/>
      <c r="AO41" s="84">
        <f>100*AL41/'Traffic, max diff'!C36</f>
        <v>22.034671532846716</v>
      </c>
    </row>
    <row r="42" spans="1:41" ht="15">
      <c r="A42" s="63">
        <v>2014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81">
        <v>7</v>
      </c>
      <c r="AB42" s="81">
        <v>171</v>
      </c>
      <c r="AC42" s="82">
        <f t="shared" si="0"/>
        <v>178</v>
      </c>
      <c r="AD42" s="39"/>
      <c r="AE42" s="79">
        <v>856</v>
      </c>
      <c r="AF42" s="79">
        <v>1034</v>
      </c>
      <c r="AG42" s="83"/>
      <c r="AH42" s="79">
        <v>200</v>
      </c>
      <c r="AI42" s="79">
        <v>1699</v>
      </c>
      <c r="AJ42" s="82">
        <f>AH42+AI42</f>
        <v>1899</v>
      </c>
      <c r="AK42" s="83"/>
      <c r="AL42" s="79">
        <v>9369</v>
      </c>
      <c r="AM42" s="83">
        <v>11268</v>
      </c>
      <c r="AN42" s="39"/>
      <c r="AO42" s="84">
        <f>100*AL42/'Traffic, max diff'!C37</f>
        <v>20.918082564915494</v>
      </c>
    </row>
    <row r="43" spans="1:39" ht="1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16"/>
      <c r="AB43" s="16"/>
      <c r="AE43" s="16"/>
      <c r="AF43" s="16"/>
      <c r="AG43" s="16"/>
      <c r="AH43" s="16"/>
      <c r="AI43" s="16"/>
      <c r="AJ43" s="16"/>
      <c r="AK43" s="16"/>
      <c r="AL43" s="16"/>
      <c r="AM43" s="16"/>
    </row>
    <row r="44" spans="1:39" ht="15">
      <c r="A44" s="9" t="s">
        <v>13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16"/>
      <c r="AB44" s="16"/>
      <c r="AE44" s="16"/>
      <c r="AF44" s="16"/>
      <c r="AG44" s="16"/>
      <c r="AH44" s="16"/>
      <c r="AI44" s="16"/>
      <c r="AJ44" s="16"/>
      <c r="AK44" s="16"/>
      <c r="AL44" s="16"/>
      <c r="AM44" s="16"/>
    </row>
    <row r="45" spans="1:39" ht="15">
      <c r="A45" s="90" t="s">
        <v>125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16"/>
      <c r="AB45" s="16"/>
      <c r="AE45" s="16"/>
      <c r="AF45" s="16"/>
      <c r="AG45" s="16"/>
      <c r="AH45" s="16"/>
      <c r="AI45" s="16"/>
      <c r="AJ45" s="16"/>
      <c r="AK45" s="16"/>
      <c r="AL45" s="16"/>
      <c r="AM45" s="16"/>
    </row>
    <row r="46" spans="1:45" ht="1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34">
        <f>(AA42-AA24)/AA24*100</f>
        <v>-54.54545454545454</v>
      </c>
      <c r="AB46" s="34">
        <f aca="true" t="shared" si="2" ref="AB46:AO46">(AB42-AB24)/AB24*100</f>
        <v>-47.44929317762753</v>
      </c>
      <c r="AC46" s="34">
        <f t="shared" si="2"/>
        <v>-47.769953051643185</v>
      </c>
      <c r="AD46" s="34"/>
      <c r="AE46" s="34">
        <f t="shared" si="2"/>
        <v>-48.99296865689429</v>
      </c>
      <c r="AF46" s="34">
        <f t="shared" si="2"/>
        <v>-48.78652798415057</v>
      </c>
      <c r="AG46" s="34"/>
      <c r="AH46" s="34">
        <f t="shared" si="2"/>
        <v>-31.459904043865667</v>
      </c>
      <c r="AI46" s="34">
        <f t="shared" si="2"/>
        <v>-34.7892837951946</v>
      </c>
      <c r="AJ46" s="34">
        <f t="shared" si="2"/>
        <v>-34.45395554328318</v>
      </c>
      <c r="AK46" s="34"/>
      <c r="AL46" s="34">
        <f t="shared" si="2"/>
        <v>-34.020197467569965</v>
      </c>
      <c r="AM46" s="34">
        <f t="shared" si="2"/>
        <v>-34.09370064923671</v>
      </c>
      <c r="AN46" s="34"/>
      <c r="AO46" s="34">
        <f t="shared" si="2"/>
        <v>-35.57198750502697</v>
      </c>
      <c r="AR46" s="15"/>
      <c r="AS46" s="15"/>
    </row>
    <row r="47" spans="1:45" ht="6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50"/>
      <c r="AB47" s="50"/>
      <c r="AC47" s="50"/>
      <c r="AD47" s="43"/>
      <c r="AE47" s="50"/>
      <c r="AF47" s="50"/>
      <c r="AG47" s="50"/>
      <c r="AH47" s="50"/>
      <c r="AI47" s="50"/>
      <c r="AJ47" s="50"/>
      <c r="AK47" s="50"/>
      <c r="AL47" s="50"/>
      <c r="AM47" s="50"/>
      <c r="AN47" s="43"/>
      <c r="AO47" s="43"/>
      <c r="AR47" s="15"/>
      <c r="AS47" s="15"/>
    </row>
    <row r="48" ht="6.75" customHeight="1"/>
    <row r="49" ht="12.75">
      <c r="A49" s="1" t="s">
        <v>39</v>
      </c>
    </row>
    <row r="51" spans="1:42" s="9" customFormat="1" ht="15.75">
      <c r="A51" s="53" t="s">
        <v>126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</row>
    <row r="52" spans="1:42" s="11" customFormat="1" ht="6.75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</row>
    <row r="53" spans="1:42" s="9" customFormat="1" ht="15.7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40"/>
      <c r="AB53" s="40"/>
      <c r="AC53" s="54" t="s">
        <v>4</v>
      </c>
      <c r="AD53" s="40"/>
      <c r="AE53" s="55"/>
      <c r="AF53" s="55"/>
      <c r="AG53" s="40"/>
      <c r="AH53" s="55"/>
      <c r="AI53" s="55"/>
      <c r="AJ53" s="56" t="s">
        <v>59</v>
      </c>
      <c r="AK53" s="40"/>
      <c r="AL53" s="55"/>
      <c r="AM53" s="55"/>
      <c r="AN53" s="55"/>
      <c r="AO53" s="55"/>
      <c r="AP53" s="14"/>
    </row>
    <row r="54" spans="1:41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12"/>
      <c r="AB54" s="65"/>
      <c r="AC54" s="66" t="s">
        <v>15</v>
      </c>
      <c r="AD54" s="12"/>
      <c r="AE54" s="65"/>
      <c r="AF54" s="67" t="s">
        <v>16</v>
      </c>
      <c r="AG54" s="12"/>
      <c r="AH54" s="65"/>
      <c r="AI54" s="12"/>
      <c r="AJ54" s="65"/>
      <c r="AK54" s="12"/>
      <c r="AL54" s="67" t="s">
        <v>15</v>
      </c>
      <c r="AM54" s="67"/>
      <c r="AN54" s="67" t="s">
        <v>16</v>
      </c>
      <c r="AO54" s="67"/>
    </row>
    <row r="55" spans="1:41" ht="15.7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12" t="s">
        <v>118</v>
      </c>
      <c r="AB55" s="69" t="s">
        <v>17</v>
      </c>
      <c r="AC55" s="68" t="s">
        <v>18</v>
      </c>
      <c r="AD55" s="12"/>
      <c r="AE55" s="69" t="s">
        <v>19</v>
      </c>
      <c r="AF55" s="69" t="s">
        <v>19</v>
      </c>
      <c r="AG55" s="12"/>
      <c r="AH55" s="69" t="s">
        <v>0</v>
      </c>
      <c r="AI55" s="12"/>
      <c r="AJ55" s="68" t="s">
        <v>17</v>
      </c>
      <c r="AK55" s="12"/>
      <c r="AL55" s="69" t="s">
        <v>18</v>
      </c>
      <c r="AM55" s="69" t="s">
        <v>19</v>
      </c>
      <c r="AN55" s="69" t="s">
        <v>19</v>
      </c>
      <c r="AO55" s="69" t="s">
        <v>0</v>
      </c>
    </row>
    <row r="56" spans="1:41" ht="15.7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8" t="s">
        <v>38</v>
      </c>
      <c r="AB56" s="70" t="s">
        <v>20</v>
      </c>
      <c r="AC56" s="72" t="s">
        <v>21</v>
      </c>
      <c r="AD56" s="58"/>
      <c r="AE56" s="70" t="s">
        <v>22</v>
      </c>
      <c r="AF56" s="70" t="s">
        <v>23</v>
      </c>
      <c r="AG56" s="58"/>
      <c r="AH56" s="58"/>
      <c r="AI56" s="58"/>
      <c r="AJ56" s="70" t="s">
        <v>20</v>
      </c>
      <c r="AK56" s="58"/>
      <c r="AL56" s="70" t="s">
        <v>21</v>
      </c>
      <c r="AM56" s="70" t="s">
        <v>22</v>
      </c>
      <c r="AN56" s="70" t="s">
        <v>23</v>
      </c>
      <c r="AO56" s="58"/>
    </row>
    <row r="57" spans="1:41" ht="8.2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B57" s="7"/>
      <c r="AC57" s="7"/>
      <c r="AE57" s="7"/>
      <c r="AF57" s="7"/>
      <c r="AH57" s="5"/>
      <c r="AI57" s="5"/>
      <c r="AJ57" s="7"/>
      <c r="AK57" s="5"/>
      <c r="AL57" s="7"/>
      <c r="AM57" s="7"/>
      <c r="AN57" s="7"/>
      <c r="AO57" s="5"/>
    </row>
    <row r="58" spans="1:41" ht="14.25" customHeight="1">
      <c r="A58" s="64" t="s">
        <v>24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133">
        <v>6</v>
      </c>
      <c r="AB58" s="133">
        <v>501</v>
      </c>
      <c r="AC58" s="133">
        <v>242</v>
      </c>
      <c r="AD58" s="86"/>
      <c r="AE58" s="133">
        <v>675</v>
      </c>
      <c r="AF58" s="133">
        <v>320</v>
      </c>
      <c r="AG58" s="86"/>
      <c r="AH58" s="133">
        <v>1744</v>
      </c>
      <c r="AI58" s="79"/>
      <c r="AJ58" s="134">
        <v>0.55</v>
      </c>
      <c r="AK58" s="79"/>
      <c r="AL58" s="134">
        <v>0.39</v>
      </c>
      <c r="AM58" s="134">
        <v>0.27</v>
      </c>
      <c r="AN58" s="134">
        <v>0.25</v>
      </c>
      <c r="AO58" s="134">
        <v>0.33</v>
      </c>
    </row>
    <row r="59" spans="1:41" ht="15">
      <c r="A59" s="64" t="s">
        <v>5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133">
        <v>0</v>
      </c>
      <c r="AB59" s="133">
        <v>79</v>
      </c>
      <c r="AC59" s="133">
        <v>107</v>
      </c>
      <c r="AD59" s="86"/>
      <c r="AE59" s="133">
        <v>645</v>
      </c>
      <c r="AF59" s="133">
        <v>57</v>
      </c>
      <c r="AG59" s="86"/>
      <c r="AH59" s="133">
        <v>888</v>
      </c>
      <c r="AI59" s="79"/>
      <c r="AJ59" s="134">
        <v>0.09</v>
      </c>
      <c r="AK59" s="79"/>
      <c r="AL59" s="134">
        <v>0.17</v>
      </c>
      <c r="AM59" s="134">
        <v>0.25</v>
      </c>
      <c r="AN59" s="134">
        <v>0.04</v>
      </c>
      <c r="AO59" s="134">
        <v>0.17</v>
      </c>
    </row>
    <row r="60" spans="1:41" ht="15">
      <c r="A60" s="64" t="s">
        <v>25</v>
      </c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133">
        <v>1</v>
      </c>
      <c r="AB60" s="133">
        <v>16</v>
      </c>
      <c r="AC60" s="133">
        <v>209</v>
      </c>
      <c r="AD60" s="86"/>
      <c r="AE60" s="133">
        <v>537</v>
      </c>
      <c r="AF60" s="133">
        <v>57</v>
      </c>
      <c r="AG60" s="86"/>
      <c r="AH60" s="133">
        <v>820</v>
      </c>
      <c r="AI60" s="79"/>
      <c r="AJ60" s="134">
        <v>0.02</v>
      </c>
      <c r="AK60" s="79"/>
      <c r="AL60" s="134">
        <v>0.34</v>
      </c>
      <c r="AM60" s="134">
        <v>0.21</v>
      </c>
      <c r="AN60" s="134">
        <v>0.04</v>
      </c>
      <c r="AO60" s="134">
        <v>0.15</v>
      </c>
    </row>
    <row r="61" spans="1:41" ht="15">
      <c r="A61" s="64" t="s">
        <v>6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133">
        <v>3</v>
      </c>
      <c r="AB61" s="133">
        <v>393</v>
      </c>
      <c r="AC61" s="133">
        <v>1659</v>
      </c>
      <c r="AD61" s="86"/>
      <c r="AE61" s="133">
        <v>3642</v>
      </c>
      <c r="AF61" s="133">
        <v>1073</v>
      </c>
      <c r="AG61" s="86"/>
      <c r="AH61" s="133">
        <v>6770</v>
      </c>
      <c r="AI61" s="79"/>
      <c r="AJ61" s="134">
        <v>0.43</v>
      </c>
      <c r="AK61" s="79"/>
      <c r="AL61" s="134">
        <v>2.68</v>
      </c>
      <c r="AM61" s="134">
        <v>1.44</v>
      </c>
      <c r="AN61" s="134">
        <v>0.84</v>
      </c>
      <c r="AO61" s="134">
        <v>1.27</v>
      </c>
    </row>
    <row r="62" spans="1:41" ht="15">
      <c r="A62" s="64" t="s">
        <v>7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133">
        <v>0</v>
      </c>
      <c r="AB62" s="133">
        <v>4</v>
      </c>
      <c r="AC62" s="133">
        <v>21</v>
      </c>
      <c r="AD62" s="86"/>
      <c r="AE62" s="133">
        <v>122</v>
      </c>
      <c r="AF62" s="133">
        <v>17</v>
      </c>
      <c r="AG62" s="86"/>
      <c r="AH62" s="133">
        <v>164</v>
      </c>
      <c r="AI62" s="79"/>
      <c r="AJ62" s="134">
        <v>0</v>
      </c>
      <c r="AK62" s="79"/>
      <c r="AL62" s="134">
        <v>0.03</v>
      </c>
      <c r="AM62" s="134">
        <v>0.05</v>
      </c>
      <c r="AN62" s="134">
        <v>0.01</v>
      </c>
      <c r="AO62" s="134">
        <v>0.03</v>
      </c>
    </row>
    <row r="63" spans="1:41" ht="15">
      <c r="A63" s="64" t="s">
        <v>8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133">
        <v>0</v>
      </c>
      <c r="AB63" s="133">
        <v>0</v>
      </c>
      <c r="AC63" s="133">
        <v>4</v>
      </c>
      <c r="AD63" s="86"/>
      <c r="AE63" s="133">
        <v>30</v>
      </c>
      <c r="AF63" s="133">
        <v>2</v>
      </c>
      <c r="AG63" s="86"/>
      <c r="AH63" s="133">
        <v>36</v>
      </c>
      <c r="AI63" s="79"/>
      <c r="AJ63" s="134">
        <v>0</v>
      </c>
      <c r="AK63" s="79"/>
      <c r="AL63" s="134">
        <v>0.01</v>
      </c>
      <c r="AM63" s="134">
        <v>0.01</v>
      </c>
      <c r="AN63" s="134">
        <v>0</v>
      </c>
      <c r="AO63" s="134">
        <v>0.01</v>
      </c>
    </row>
    <row r="64" spans="1:41" ht="15">
      <c r="A64" s="64" t="s">
        <v>26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133">
        <v>0</v>
      </c>
      <c r="AB64" s="133">
        <v>29</v>
      </c>
      <c r="AC64" s="133">
        <v>18</v>
      </c>
      <c r="AD64" s="86"/>
      <c r="AE64" s="133">
        <v>111</v>
      </c>
      <c r="AF64" s="133">
        <v>133</v>
      </c>
      <c r="AG64" s="86"/>
      <c r="AH64" s="133">
        <v>291</v>
      </c>
      <c r="AI64" s="79"/>
      <c r="AJ64" s="134">
        <v>0.03</v>
      </c>
      <c r="AK64" s="79"/>
      <c r="AL64" s="134">
        <v>0.03</v>
      </c>
      <c r="AM64" s="134">
        <v>0.04</v>
      </c>
      <c r="AN64" s="134">
        <v>0.1</v>
      </c>
      <c r="AO64" s="134">
        <v>0.05</v>
      </c>
    </row>
    <row r="65" spans="1:41" ht="15">
      <c r="A65" s="64" t="s">
        <v>10</v>
      </c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133">
        <v>0</v>
      </c>
      <c r="AB65" s="133">
        <v>7</v>
      </c>
      <c r="AC65" s="133">
        <v>44</v>
      </c>
      <c r="AD65" s="86"/>
      <c r="AE65" s="133">
        <v>258</v>
      </c>
      <c r="AF65" s="133">
        <v>36</v>
      </c>
      <c r="AG65" s="86"/>
      <c r="AH65" s="133">
        <v>345</v>
      </c>
      <c r="AI65" s="79"/>
      <c r="AJ65" s="134">
        <v>0.01</v>
      </c>
      <c r="AK65" s="79"/>
      <c r="AL65" s="134">
        <v>0.07</v>
      </c>
      <c r="AM65" s="134">
        <v>0.1</v>
      </c>
      <c r="AN65" s="134">
        <v>0.03</v>
      </c>
      <c r="AO65" s="134">
        <v>0.06</v>
      </c>
    </row>
    <row r="66" spans="1:44" ht="15">
      <c r="A66" s="64" t="s">
        <v>11</v>
      </c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133">
        <v>0</v>
      </c>
      <c r="AB66" s="133">
        <v>1</v>
      </c>
      <c r="AC66" s="133">
        <v>10</v>
      </c>
      <c r="AD66" s="86"/>
      <c r="AE66" s="133">
        <v>86</v>
      </c>
      <c r="AF66" s="133">
        <v>8</v>
      </c>
      <c r="AG66" s="86"/>
      <c r="AH66" s="133">
        <v>105</v>
      </c>
      <c r="AI66" s="79"/>
      <c r="AJ66" s="134">
        <v>0</v>
      </c>
      <c r="AK66" s="79"/>
      <c r="AL66" s="134">
        <v>0.02</v>
      </c>
      <c r="AM66" s="134">
        <v>0.03</v>
      </c>
      <c r="AN66" s="134">
        <v>0.01</v>
      </c>
      <c r="AO66" s="134">
        <v>0.02</v>
      </c>
      <c r="AR66" s="5"/>
    </row>
    <row r="67" spans="1:58" ht="18">
      <c r="A67" s="64" t="s">
        <v>68</v>
      </c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133">
        <v>0</v>
      </c>
      <c r="AB67" s="133">
        <v>4</v>
      </c>
      <c r="AC67" s="133">
        <v>19</v>
      </c>
      <c r="AD67" s="86"/>
      <c r="AE67" s="133">
        <v>63</v>
      </c>
      <c r="AF67" s="133">
        <v>19</v>
      </c>
      <c r="AG67" s="86"/>
      <c r="AH67" s="133">
        <v>105</v>
      </c>
      <c r="AI67" s="79"/>
      <c r="AJ67" s="134">
        <v>0</v>
      </c>
      <c r="AK67" s="79"/>
      <c r="AL67" s="134">
        <v>0.03</v>
      </c>
      <c r="AM67" s="134">
        <v>0.02</v>
      </c>
      <c r="AN67" s="134">
        <v>0.01</v>
      </c>
      <c r="AO67" s="134">
        <v>0.02</v>
      </c>
      <c r="AQ67" s="9"/>
      <c r="AR67" s="14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</row>
    <row r="68" spans="1:58" ht="18">
      <c r="A68" s="30" t="s">
        <v>0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135">
        <v>10</v>
      </c>
      <c r="AB68" s="135">
        <v>1034</v>
      </c>
      <c r="AC68" s="135">
        <v>2333</v>
      </c>
      <c r="AD68" s="87"/>
      <c r="AE68" s="135">
        <v>6169</v>
      </c>
      <c r="AF68" s="135">
        <v>1722</v>
      </c>
      <c r="AG68" s="87"/>
      <c r="AH68" s="135">
        <v>11268</v>
      </c>
      <c r="AI68" s="80"/>
      <c r="AJ68" s="136">
        <v>1.13</v>
      </c>
      <c r="AK68" s="80"/>
      <c r="AL68" s="136">
        <v>3.76</v>
      </c>
      <c r="AM68" s="136">
        <v>2.44</v>
      </c>
      <c r="AN68" s="136">
        <v>1.34</v>
      </c>
      <c r="AO68" s="136">
        <v>2.11</v>
      </c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</row>
    <row r="69" spans="1:41" ht="6" customHeight="1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5"/>
      <c r="AB69" s="75"/>
      <c r="AC69" s="75"/>
      <c r="AD69" s="43"/>
      <c r="AE69" s="75"/>
      <c r="AF69" s="75"/>
      <c r="AG69" s="43"/>
      <c r="AH69" s="75"/>
      <c r="AI69" s="23"/>
      <c r="AJ69" s="76"/>
      <c r="AK69" s="23"/>
      <c r="AL69" s="76"/>
      <c r="AM69" s="76"/>
      <c r="AN69" s="76"/>
      <c r="AO69" s="76"/>
    </row>
    <row r="70" spans="1:32" ht="12.75">
      <c r="A70" s="1" t="s">
        <v>60</v>
      </c>
      <c r="AB70" s="32"/>
      <c r="AC70" s="32"/>
      <c r="AD70" s="32"/>
      <c r="AE70" s="32"/>
      <c r="AF70" s="32"/>
    </row>
    <row r="72" spans="1:26" s="9" customFormat="1" ht="15.75">
      <c r="A72" s="12" t="s">
        <v>74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42" s="11" customFormat="1" ht="6.7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</row>
    <row r="74" spans="1:41" s="11" customFormat="1" ht="18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40"/>
      <c r="AC74" s="40"/>
      <c r="AD74" s="40" t="s">
        <v>40</v>
      </c>
      <c r="AE74" s="40"/>
      <c r="AF74" s="40"/>
      <c r="AG74" s="40"/>
      <c r="AH74" s="40"/>
      <c r="AI74" s="55"/>
      <c r="AJ74" s="73" t="s">
        <v>41</v>
      </c>
      <c r="AK74" s="55"/>
      <c r="AL74" s="55"/>
      <c r="AM74" s="73" t="s">
        <v>31</v>
      </c>
      <c r="AN74" s="55"/>
      <c r="AO74" s="55"/>
    </row>
    <row r="75" spans="1:41" s="9" customFormat="1" ht="15" customHeight="1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12"/>
      <c r="AB75" s="69" t="s">
        <v>27</v>
      </c>
      <c r="AC75" s="12"/>
      <c r="AD75" s="12"/>
      <c r="AE75" s="69" t="s">
        <v>120</v>
      </c>
      <c r="AF75" s="12"/>
      <c r="AG75" s="12"/>
      <c r="AH75" s="69" t="s">
        <v>28</v>
      </c>
      <c r="AI75" s="69"/>
      <c r="AJ75" s="69" t="s">
        <v>42</v>
      </c>
      <c r="AK75" s="69"/>
      <c r="AL75" s="12"/>
      <c r="AM75" s="69" t="s">
        <v>30</v>
      </c>
      <c r="AN75" s="12"/>
      <c r="AO75" s="69" t="s">
        <v>32</v>
      </c>
    </row>
    <row r="76" spans="1:41" s="9" customFormat="1" ht="15" customHeight="1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70"/>
      <c r="AD76" s="58"/>
      <c r="AE76" s="70" t="s">
        <v>28</v>
      </c>
      <c r="AF76" s="58"/>
      <c r="AG76" s="58"/>
      <c r="AH76" s="70"/>
      <c r="AI76" s="70"/>
      <c r="AJ76" s="70" t="s">
        <v>29</v>
      </c>
      <c r="AK76" s="70"/>
      <c r="AL76" s="58"/>
      <c r="AM76" s="70" t="s">
        <v>29</v>
      </c>
      <c r="AN76" s="58"/>
      <c r="AO76" s="70" t="s">
        <v>29</v>
      </c>
    </row>
    <row r="77" spans="35:37" ht="6.75" customHeight="1">
      <c r="AI77" s="6"/>
      <c r="AK77" s="6"/>
    </row>
    <row r="78" spans="1:41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C78" s="8"/>
      <c r="AE78" s="8"/>
      <c r="AH78" s="8"/>
      <c r="AI78" s="8"/>
      <c r="AJ78" s="8"/>
      <c r="AK78" s="8"/>
      <c r="AM78" s="8"/>
      <c r="AO78" s="6" t="s">
        <v>127</v>
      </c>
    </row>
    <row r="79" spans="1:41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C79" s="8"/>
      <c r="AE79" s="8"/>
      <c r="AH79" s="8"/>
      <c r="AI79" s="8"/>
      <c r="AJ79" s="8"/>
      <c r="AK79" s="8"/>
      <c r="AM79" s="8"/>
      <c r="AO79" s="8"/>
    </row>
    <row r="80" spans="1:45" ht="15">
      <c r="A80" s="77">
        <v>2004</v>
      </c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5"/>
      <c r="AB80" s="88">
        <v>42.4</v>
      </c>
      <c r="AC80" s="137"/>
      <c r="AD80" s="138"/>
      <c r="AE80" s="88">
        <v>786.3</v>
      </c>
      <c r="AF80" s="78"/>
      <c r="AG80" s="78"/>
      <c r="AH80" s="88">
        <v>627.4</v>
      </c>
      <c r="AI80" s="78"/>
      <c r="AJ80" s="78">
        <v>1456.1</v>
      </c>
      <c r="AK80" s="78"/>
      <c r="AL80" s="78"/>
      <c r="AM80" s="89">
        <v>433.3</v>
      </c>
      <c r="AN80" s="78"/>
      <c r="AO80" s="78">
        <v>1889.3</v>
      </c>
      <c r="AS80" s="78"/>
    </row>
    <row r="81" spans="1:45" ht="15">
      <c r="A81" s="64">
        <v>2005</v>
      </c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B81" s="88">
        <v>47.8</v>
      </c>
      <c r="AC81" s="39"/>
      <c r="AD81" s="39"/>
      <c r="AE81" s="88">
        <v>741.4</v>
      </c>
      <c r="AF81" s="78"/>
      <c r="AG81" s="78"/>
      <c r="AH81" s="88">
        <v>595.3</v>
      </c>
      <c r="AI81" s="78"/>
      <c r="AJ81" s="78">
        <v>1384.4</v>
      </c>
      <c r="AK81" s="78"/>
      <c r="AL81" s="78"/>
      <c r="AM81" s="89">
        <v>418</v>
      </c>
      <c r="AN81" s="78"/>
      <c r="AO81" s="78">
        <v>1802.5</v>
      </c>
      <c r="AS81" s="78"/>
    </row>
    <row r="82" spans="1:45" ht="15">
      <c r="A82" s="64">
        <v>2006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B82" s="88">
        <v>41.5</v>
      </c>
      <c r="AC82" s="39"/>
      <c r="AD82" s="39"/>
      <c r="AE82" s="88">
        <v>775.6</v>
      </c>
      <c r="AF82" s="78"/>
      <c r="AG82" s="78"/>
      <c r="AH82" s="88">
        <v>602.1</v>
      </c>
      <c r="AI82" s="78"/>
      <c r="AJ82" s="78">
        <v>1419.1</v>
      </c>
      <c r="AK82" s="78"/>
      <c r="AL82" s="78"/>
      <c r="AM82" s="89">
        <v>408</v>
      </c>
      <c r="AN82" s="78"/>
      <c r="AO82" s="78">
        <v>1827.1</v>
      </c>
      <c r="AS82" s="78"/>
    </row>
    <row r="83" spans="1:45" ht="15">
      <c r="A83" s="30">
        <v>2007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B83" s="88">
        <v>45.2</v>
      </c>
      <c r="AC83" s="39"/>
      <c r="AD83" s="39"/>
      <c r="AE83" s="88">
        <v>701.8</v>
      </c>
      <c r="AF83" s="78"/>
      <c r="AG83" s="78"/>
      <c r="AH83" s="88">
        <v>543.8</v>
      </c>
      <c r="AI83" s="78"/>
      <c r="AJ83" s="78">
        <v>1290.9</v>
      </c>
      <c r="AK83" s="78"/>
      <c r="AL83" s="78"/>
      <c r="AM83" s="89">
        <v>388.8</v>
      </c>
      <c r="AN83" s="78"/>
      <c r="AO83" s="78">
        <v>1679.6</v>
      </c>
      <c r="AS83" s="78"/>
    </row>
    <row r="84" spans="1:45" ht="15">
      <c r="A84" s="64">
        <v>2008</v>
      </c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B84" s="88">
        <v>45.3</v>
      </c>
      <c r="AC84" s="39"/>
      <c r="AD84" s="39"/>
      <c r="AE84" s="88">
        <v>669.2</v>
      </c>
      <c r="AF84" s="78"/>
      <c r="AG84" s="78"/>
      <c r="AH84" s="88">
        <v>581.3</v>
      </c>
      <c r="AI84" s="78"/>
      <c r="AJ84" s="78">
        <v>1295.9</v>
      </c>
      <c r="AK84" s="78"/>
      <c r="AL84" s="78"/>
      <c r="AM84" s="89">
        <v>376.6</v>
      </c>
      <c r="AN84" s="78"/>
      <c r="AO84" s="78">
        <v>1672.5</v>
      </c>
      <c r="AS84" s="78"/>
    </row>
    <row r="85" spans="1:45" ht="15">
      <c r="A85" s="64">
        <v>2009</v>
      </c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B85" s="89">
        <v>47.4</v>
      </c>
      <c r="AC85" s="139"/>
      <c r="AD85" s="139"/>
      <c r="AE85" s="89">
        <v>598.7</v>
      </c>
      <c r="AF85" s="138"/>
      <c r="AG85" s="138"/>
      <c r="AH85" s="89">
        <v>483.3</v>
      </c>
      <c r="AI85" s="78"/>
      <c r="AJ85" s="78">
        <v>1129.4</v>
      </c>
      <c r="AK85" s="78"/>
      <c r="AL85" s="78"/>
      <c r="AM85" s="89">
        <v>356.7</v>
      </c>
      <c r="AN85" s="78"/>
      <c r="AO85" s="78">
        <v>1486.2</v>
      </c>
      <c r="AS85" s="78"/>
    </row>
    <row r="86" spans="1:45" ht="15">
      <c r="A86" s="64">
        <v>2010</v>
      </c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B86" s="89">
        <v>31.1</v>
      </c>
      <c r="AC86" s="139"/>
      <c r="AD86" s="139"/>
      <c r="AE86" s="89">
        <v>548.8</v>
      </c>
      <c r="AF86" s="138"/>
      <c r="AG86" s="138"/>
      <c r="AH86" s="89">
        <v>440.7</v>
      </c>
      <c r="AI86" s="78"/>
      <c r="AJ86" s="78">
        <v>1020.6</v>
      </c>
      <c r="AK86" s="78"/>
      <c r="AL86" s="78"/>
      <c r="AM86" s="89">
        <v>319.1</v>
      </c>
      <c r="AN86" s="78"/>
      <c r="AO86" s="78">
        <v>1339.7</v>
      </c>
      <c r="AS86" s="78"/>
    </row>
    <row r="87" spans="1:45" ht="15">
      <c r="A87" s="64">
        <v>2011</v>
      </c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B87" s="89">
        <v>38.5</v>
      </c>
      <c r="AC87" s="139"/>
      <c r="AD87" s="139"/>
      <c r="AE87" s="89">
        <v>458.1</v>
      </c>
      <c r="AF87" s="138"/>
      <c r="AG87" s="138"/>
      <c r="AH87" s="89">
        <v>454.2</v>
      </c>
      <c r="AI87" s="78"/>
      <c r="AJ87" s="78">
        <v>950.7</v>
      </c>
      <c r="AK87" s="78"/>
      <c r="AL87" s="78"/>
      <c r="AM87" s="89">
        <v>312.2</v>
      </c>
      <c r="AN87" s="78"/>
      <c r="AO87" s="78">
        <v>1262.9</v>
      </c>
      <c r="AS87" s="78"/>
    </row>
    <row r="88" spans="1:45" ht="15">
      <c r="A88" s="64">
        <v>2012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B88" s="89">
        <v>31</v>
      </c>
      <c r="AC88" s="139"/>
      <c r="AD88" s="139"/>
      <c r="AE88" s="89">
        <v>459.6</v>
      </c>
      <c r="AF88" s="138"/>
      <c r="AG88" s="138"/>
      <c r="AH88" s="89">
        <v>464.7</v>
      </c>
      <c r="AI88" s="78"/>
      <c r="AJ88" s="78">
        <v>955.3</v>
      </c>
      <c r="AK88" s="78"/>
      <c r="AL88" s="78"/>
      <c r="AM88" s="89">
        <v>305</v>
      </c>
      <c r="AN88" s="78"/>
      <c r="AO88" s="78">
        <v>1260.2</v>
      </c>
      <c r="AS88" s="78"/>
    </row>
    <row r="89" spans="1:45" ht="15">
      <c r="A89" s="64">
        <v>2013</v>
      </c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B89" s="89">
        <v>34.2</v>
      </c>
      <c r="AC89" s="139"/>
      <c r="AD89" s="139"/>
      <c r="AE89" s="89">
        <v>446.7</v>
      </c>
      <c r="AF89" s="138"/>
      <c r="AG89" s="138"/>
      <c r="AH89" s="89">
        <v>380.5</v>
      </c>
      <c r="AI89" s="78"/>
      <c r="AJ89" s="78">
        <v>861.4</v>
      </c>
      <c r="AK89" s="78"/>
      <c r="AL89" s="78"/>
      <c r="AM89" s="89">
        <v>281.5</v>
      </c>
      <c r="AN89" s="78"/>
      <c r="AO89" s="78">
        <v>1142.9</v>
      </c>
      <c r="AS89" s="78"/>
    </row>
    <row r="90" spans="1:45" ht="15">
      <c r="A90" s="64">
        <v>2014</v>
      </c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B90" s="89">
        <v>33.7</v>
      </c>
      <c r="AC90" s="139"/>
      <c r="AD90" s="139"/>
      <c r="AE90" s="89">
        <v>445.5</v>
      </c>
      <c r="AF90" s="138"/>
      <c r="AG90" s="138"/>
      <c r="AH90" s="89">
        <v>434.5</v>
      </c>
      <c r="AI90" s="78"/>
      <c r="AJ90" s="78">
        <v>913.7</v>
      </c>
      <c r="AK90" s="78"/>
      <c r="AL90" s="78"/>
      <c r="AM90" s="89">
        <v>276.2</v>
      </c>
      <c r="AN90" s="78"/>
      <c r="AO90" s="78">
        <v>1190</v>
      </c>
      <c r="AS90" s="78"/>
    </row>
    <row r="91" spans="1:42" ht="6" customHeight="1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3"/>
      <c r="AB91" s="43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21"/>
    </row>
  </sheetData>
  <sheetProtection/>
  <printOptions/>
  <pageMargins left="0.75" right="0.75" top="1" bottom="1" header="0.5" footer="0.5"/>
  <pageSetup fitToHeight="1" fitToWidth="1" horizontalDpi="96" verticalDpi="96" orientation="portrait" paperSize="9" scale="57" r:id="rId1"/>
  <headerFooter alignWithMargins="0">
    <oddHeader>&amp;R&amp;"Arial,Bold"&amp;16REPORTED INJURY ROAD ACCIDENTS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E37"/>
  <sheetViews>
    <sheetView zoomScalePageLayoutView="0" workbookViewId="0" topLeftCell="A1">
      <selection activeCell="F23" sqref="F23"/>
    </sheetView>
  </sheetViews>
  <sheetFormatPr defaultColWidth="8.88671875" defaultRowHeight="15"/>
  <cols>
    <col min="1" max="1" width="3.3359375" style="0" customWidth="1"/>
    <col min="2" max="2" width="12.88671875" style="0" customWidth="1"/>
    <col min="3" max="3" width="11.21484375" style="0" customWidth="1"/>
    <col min="4" max="4" width="11.88671875" style="0" customWidth="1"/>
    <col min="5" max="5" width="11.77734375" style="0" customWidth="1"/>
    <col min="6" max="6" width="11.5546875" style="0" customWidth="1"/>
  </cols>
  <sheetData>
    <row r="2" ht="15">
      <c r="B2" t="s">
        <v>51</v>
      </c>
    </row>
    <row r="3" ht="15">
      <c r="B3">
        <v>0.3</v>
      </c>
    </row>
    <row r="8" ht="15">
      <c r="B8" s="24" t="s">
        <v>53</v>
      </c>
    </row>
    <row r="9" ht="15">
      <c r="B9" t="s">
        <v>69</v>
      </c>
    </row>
    <row r="11" ht="15">
      <c r="C11" s="25" t="s">
        <v>54</v>
      </c>
    </row>
    <row r="13" spans="2:3" ht="15">
      <c r="B13" t="s">
        <v>76</v>
      </c>
      <c r="C13" s="29">
        <f>AVERAGE(C27:C31)</f>
        <v>43735.6</v>
      </c>
    </row>
    <row r="14" ht="15">
      <c r="C14" s="20"/>
    </row>
    <row r="15" spans="2:5" ht="15">
      <c r="B15">
        <v>1992</v>
      </c>
      <c r="C15" s="27" t="s">
        <v>58</v>
      </c>
      <c r="E15" s="27"/>
    </row>
    <row r="16" spans="2:3" ht="15">
      <c r="B16">
        <v>1993</v>
      </c>
      <c r="C16" s="20">
        <v>35175</v>
      </c>
    </row>
    <row r="17" spans="2:5" ht="15">
      <c r="B17">
        <v>1994</v>
      </c>
      <c r="C17" s="20">
        <v>35999.570999999996</v>
      </c>
      <c r="E17" s="20"/>
    </row>
    <row r="18" spans="2:5" ht="15">
      <c r="B18">
        <v>1995</v>
      </c>
      <c r="C18" s="20">
        <v>36735.976</v>
      </c>
      <c r="E18" s="20"/>
    </row>
    <row r="19" spans="2:5" ht="15">
      <c r="B19">
        <v>1996</v>
      </c>
      <c r="C19" s="20">
        <v>37776.765</v>
      </c>
      <c r="E19" s="20"/>
    </row>
    <row r="20" spans="2:5" ht="15">
      <c r="B20">
        <v>1997</v>
      </c>
      <c r="C20" s="20">
        <v>38582.169</v>
      </c>
      <c r="E20" s="20"/>
    </row>
    <row r="21" spans="2:5" ht="15">
      <c r="B21">
        <v>1998</v>
      </c>
      <c r="C21" s="20">
        <v>39169.498</v>
      </c>
      <c r="E21" s="20"/>
    </row>
    <row r="22" spans="2:5" ht="15">
      <c r="B22">
        <v>1999</v>
      </c>
      <c r="C22" s="20">
        <v>39770.018</v>
      </c>
      <c r="E22" s="26"/>
    </row>
    <row r="23" spans="2:4" ht="15.75">
      <c r="B23">
        <v>2000</v>
      </c>
      <c r="C23" s="20">
        <v>39560.968</v>
      </c>
      <c r="D23" s="38"/>
    </row>
    <row r="24" spans="2:3" ht="15">
      <c r="B24">
        <v>2001</v>
      </c>
      <c r="C24" s="20">
        <v>40064.597</v>
      </c>
    </row>
    <row r="25" spans="2:3" ht="15">
      <c r="B25">
        <v>2002</v>
      </c>
      <c r="C25" s="20">
        <v>41534.725</v>
      </c>
    </row>
    <row r="26" spans="2:4" ht="15">
      <c r="B26">
        <v>2003</v>
      </c>
      <c r="C26" s="20">
        <v>42037.652</v>
      </c>
      <c r="D26" s="37"/>
    </row>
    <row r="27" spans="2:4" ht="15">
      <c r="B27">
        <v>2004</v>
      </c>
      <c r="C27" s="20">
        <v>42705</v>
      </c>
      <c r="D27" s="37"/>
    </row>
    <row r="28" spans="2:4" ht="15">
      <c r="B28">
        <v>2005</v>
      </c>
      <c r="C28" s="20">
        <v>42718</v>
      </c>
      <c r="D28" s="37"/>
    </row>
    <row r="29" spans="2:4" ht="15">
      <c r="B29">
        <v>2006</v>
      </c>
      <c r="C29" s="20">
        <v>44119</v>
      </c>
      <c r="D29" s="37"/>
    </row>
    <row r="30" spans="2:4" ht="15">
      <c r="B30">
        <v>2007</v>
      </c>
      <c r="C30" s="20">
        <v>44666</v>
      </c>
      <c r="D30" s="37"/>
    </row>
    <row r="31" spans="2:3" ht="15">
      <c r="B31">
        <v>2008</v>
      </c>
      <c r="C31" s="20">
        <v>44470</v>
      </c>
    </row>
    <row r="32" spans="2:3" ht="15">
      <c r="B32">
        <v>2009</v>
      </c>
      <c r="C32" s="20">
        <v>44219</v>
      </c>
    </row>
    <row r="33" spans="2:3" ht="15">
      <c r="B33">
        <v>2010</v>
      </c>
      <c r="C33" s="20">
        <v>43488</v>
      </c>
    </row>
    <row r="34" spans="2:3" ht="15">
      <c r="B34">
        <v>2011</v>
      </c>
      <c r="C34" s="20">
        <v>43390</v>
      </c>
    </row>
    <row r="35" spans="2:3" ht="15">
      <c r="B35">
        <v>2012</v>
      </c>
      <c r="C35" s="91">
        <v>43549</v>
      </c>
    </row>
    <row r="36" spans="2:3" ht="15">
      <c r="B36">
        <v>2013</v>
      </c>
      <c r="C36" s="91">
        <v>43840</v>
      </c>
    </row>
    <row r="37" spans="2:3" ht="15">
      <c r="B37">
        <v>2014</v>
      </c>
      <c r="C37" s="91">
        <v>44789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u016789</cp:lastModifiedBy>
  <cp:lastPrinted>2015-10-15T14:13:39Z</cp:lastPrinted>
  <dcterms:created xsi:type="dcterms:W3CDTF">1999-02-18T14:54:08Z</dcterms:created>
  <dcterms:modified xsi:type="dcterms:W3CDTF">2016-01-21T11:25:34Z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A10642776</vt:lpwstr>
  </property>
  <property fmtid="{D5CDD505-2E9C-101B-9397-08002B2CF9AE}" pid="3" name="Objective-Comment">
    <vt:lpwstr/>
  </property>
  <property fmtid="{D5CDD505-2E9C-101B-9397-08002B2CF9AE}" pid="4" name="Objective-CreationStamp">
    <vt:filetime>2015-03-18T11:49:43Z</vt:filetime>
  </property>
  <property fmtid="{D5CDD505-2E9C-101B-9397-08002B2CF9AE}" pid="5" name="Objective-IsApproved">
    <vt:bool>false</vt:bool>
  </property>
  <property fmtid="{D5CDD505-2E9C-101B-9397-08002B2CF9AE}" pid="6" name="Objective-IsPublished">
    <vt:bool>true</vt:bool>
  </property>
  <property fmtid="{D5CDD505-2E9C-101B-9397-08002B2CF9AE}" pid="7" name="Objective-DatePublished">
    <vt:filetime>2016-01-21T11:25:43Z</vt:filetime>
  </property>
  <property fmtid="{D5CDD505-2E9C-101B-9397-08002B2CF9AE}" pid="8" name="Objective-ModificationStamp">
    <vt:filetime>2016-01-21T11:26:01Z</vt:filetime>
  </property>
  <property fmtid="{D5CDD505-2E9C-101B-9397-08002B2CF9AE}" pid="9" name="Objective-Owner">
    <vt:lpwstr>Knight, Andrew A (U016789)</vt:lpwstr>
  </property>
  <property fmtid="{D5CDD505-2E9C-101B-9397-08002B2CF9AE}" pid="10" name="Objective-Path">
    <vt:lpwstr>Objective Global Folder:SG File Plan:Business and industry:Transport:General:Research and analysis: Transport - general:Transport statistics: Scottish Transport Statistics: 2015: Research and analysis: Transport: 2015-2020:</vt:lpwstr>
  </property>
  <property fmtid="{D5CDD505-2E9C-101B-9397-08002B2CF9AE}" pid="11" name="Objective-Parent">
    <vt:lpwstr>Transport statistics: Scottish Transport Statistics: 2015: Research and analysis: Transport: 2015-2020</vt:lpwstr>
  </property>
  <property fmtid="{D5CDD505-2E9C-101B-9397-08002B2CF9AE}" pid="12" name="Objective-State">
    <vt:lpwstr>Published</vt:lpwstr>
  </property>
  <property fmtid="{D5CDD505-2E9C-101B-9397-08002B2CF9AE}" pid="13" name="Objective-Title">
    <vt:lpwstr>chapter06 - road accidents</vt:lpwstr>
  </property>
  <property fmtid="{D5CDD505-2E9C-101B-9397-08002B2CF9AE}" pid="14" name="Objective-Version">
    <vt:lpwstr>6.0</vt:lpwstr>
  </property>
  <property fmtid="{D5CDD505-2E9C-101B-9397-08002B2CF9AE}" pid="15" name="Objective-VersionComment">
    <vt:lpwstr/>
  </property>
  <property fmtid="{D5CDD505-2E9C-101B-9397-08002B2CF9AE}" pid="16" name="Objective-VersionNumber">
    <vt:i4>10</vt:i4>
  </property>
  <property fmtid="{D5CDD505-2E9C-101B-9397-08002B2CF9AE}" pid="17" name="Objective-FileNumber">
    <vt:lpwstr/>
  </property>
  <property fmtid="{D5CDD505-2E9C-101B-9397-08002B2CF9AE}" pid="18" name="Objective-Classification">
    <vt:lpwstr>[Inherited - OFFICIAL-SENSITIVE]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</Properties>
</file>