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7665" yWindow="-15" windowWidth="8385" windowHeight="5625" tabRatio="553"/>
  </bookViews>
  <sheets>
    <sheet name="Title" sheetId="67" r:id="rId1"/>
    <sheet name="Foreign (imports &amp; exports)" sheetId="66" r:id="rId2"/>
    <sheet name="Tonnages by cargo type" sheetId="40" r:id="rId3"/>
    <sheet name="T10.11 (2)" sheetId="8" state="hidden" r:id="rId4"/>
    <sheet name="Passcheck" sheetId="23" state="hidden" r:id="rId5"/>
    <sheet name="Carcheck" sheetId="24" state="hidden" r:id="rId6"/>
  </sheets>
  <definedNames>
    <definedName name="area1">#REF!</definedName>
    <definedName name="area2">#REF!</definedName>
    <definedName name="_xlnm.Print_Area" localSheetId="3">'T10.11 (2)'!$A$1:$N$56</definedName>
    <definedName name="_xlnm.Print_Area" localSheetId="2">'Tonnages by cargo type'!$A$1:$AO$286</definedName>
  </definedNames>
  <calcPr calcId="145621"/>
</workbook>
</file>

<file path=xl/calcChain.xml><?xml version="1.0" encoding="utf-8"?>
<calcChain xmlns="http://schemas.openxmlformats.org/spreadsheetml/2006/main">
  <c r="AK319" i="40" l="1"/>
  <c r="AJ319" i="40"/>
  <c r="AI319" i="40"/>
  <c r="AH319" i="40"/>
  <c r="AG319" i="40"/>
  <c r="AM4" i="40"/>
  <c r="AM5" i="40"/>
  <c r="AM6" i="40"/>
  <c r="AM15" i="40" s="1"/>
  <c r="AM7" i="40"/>
  <c r="AM8" i="40"/>
  <c r="AM9" i="40"/>
  <c r="AM10" i="40"/>
  <c r="AM11" i="40"/>
  <c r="AM12" i="40"/>
  <c r="AM13" i="40"/>
  <c r="AM14" i="40"/>
  <c r="O58" i="40"/>
  <c r="AC69" i="40"/>
  <c r="AC16" i="40"/>
  <c r="U6" i="66" l="1"/>
  <c r="U7" i="66"/>
  <c r="U8" i="66"/>
  <c r="U5" i="66"/>
  <c r="N58" i="40" l="1"/>
  <c r="AB69" i="40"/>
  <c r="AB16" i="40"/>
  <c r="AM217" i="40" l="1"/>
  <c r="AK226" i="40"/>
  <c r="AJ226" i="40"/>
  <c r="AI226" i="40"/>
  <c r="AH226" i="40"/>
  <c r="AG226" i="40"/>
  <c r="AM225" i="40"/>
  <c r="AM224" i="40"/>
  <c r="AM223" i="40"/>
  <c r="AM222" i="40"/>
  <c r="AM221" i="40"/>
  <c r="AM220" i="40"/>
  <c r="AM219" i="40"/>
  <c r="AM218" i="40"/>
  <c r="AM216" i="40"/>
  <c r="AM215" i="40"/>
  <c r="AA69" i="40"/>
  <c r="AA16" i="40"/>
  <c r="M58" i="40"/>
  <c r="AM226" i="40" l="1"/>
  <c r="Z69" i="40"/>
  <c r="Z16" i="40"/>
  <c r="L58" i="40" l="1"/>
  <c r="AG178" i="40" l="1"/>
  <c r="AK178" i="40"/>
  <c r="AJ178" i="40"/>
  <c r="AI178" i="40"/>
  <c r="AH178" i="40"/>
  <c r="AM177" i="40"/>
  <c r="AM176" i="40"/>
  <c r="AM175" i="40"/>
  <c r="AM174" i="40"/>
  <c r="AM173" i="40"/>
  <c r="AM172" i="40"/>
  <c r="AM171" i="40"/>
  <c r="AM170" i="40"/>
  <c r="AM169" i="40"/>
  <c r="AM168" i="40"/>
  <c r="AM167" i="40"/>
  <c r="AM178" i="40" l="1"/>
  <c r="AG131" i="40"/>
  <c r="AG75" i="40"/>
  <c r="Y69" i="40"/>
  <c r="W69" i="40"/>
  <c r="U69" i="40"/>
  <c r="T69" i="40"/>
  <c r="Y16" i="40"/>
  <c r="W16" i="40"/>
  <c r="S16" i="40"/>
  <c r="K47" i="8"/>
  <c r="I47" i="8"/>
  <c r="H47" i="8"/>
  <c r="G47" i="8"/>
  <c r="F47" i="8"/>
  <c r="E47" i="8"/>
  <c r="D47" i="8"/>
  <c r="C47" i="8"/>
  <c r="N38" i="8"/>
  <c r="M38" i="8"/>
  <c r="L38" i="8"/>
  <c r="K38" i="8"/>
  <c r="J38" i="8"/>
  <c r="N37" i="8"/>
  <c r="N47" i="8" s="1"/>
  <c r="M37" i="8"/>
  <c r="M47" i="8" s="1"/>
  <c r="L37" i="8"/>
  <c r="L47" i="8" s="1"/>
  <c r="J37" i="8"/>
  <c r="J47" i="8" s="1"/>
  <c r="AK131" i="40" l="1"/>
  <c r="AJ131" i="40"/>
  <c r="AI131" i="40"/>
  <c r="AH131" i="40"/>
  <c r="W131" i="40"/>
  <c r="V131" i="40"/>
  <c r="U131" i="40"/>
  <c r="T131" i="40"/>
  <c r="S131" i="40"/>
  <c r="AM130" i="40"/>
  <c r="AM129" i="40"/>
  <c r="AM128" i="40"/>
  <c r="AM127" i="40"/>
  <c r="AM126" i="40"/>
  <c r="AM125" i="40"/>
  <c r="AM124" i="40"/>
  <c r="AM123" i="40"/>
  <c r="AM122" i="40"/>
  <c r="AM121" i="40"/>
  <c r="AM120" i="40"/>
  <c r="AK75" i="40"/>
  <c r="AJ75" i="40"/>
  <c r="AI75" i="40"/>
  <c r="AH75" i="40"/>
  <c r="AM74" i="40"/>
  <c r="AM73" i="40"/>
  <c r="AM72" i="40"/>
  <c r="AM71" i="40"/>
  <c r="AM70" i="40"/>
  <c r="AM69" i="40"/>
  <c r="X69" i="40"/>
  <c r="V69" i="40"/>
  <c r="S69" i="40"/>
  <c r="R69" i="40"/>
  <c r="AM68" i="40"/>
  <c r="AM67" i="40"/>
  <c r="AM66" i="40"/>
  <c r="AM65" i="40"/>
  <c r="AM64" i="40"/>
  <c r="K58" i="40"/>
  <c r="J58" i="40"/>
  <c r="I58" i="40"/>
  <c r="H58" i="40"/>
  <c r="G58" i="40"/>
  <c r="F58" i="40"/>
  <c r="E58" i="40"/>
  <c r="D58" i="40"/>
  <c r="X16" i="40"/>
  <c r="V16" i="40"/>
  <c r="U16" i="40"/>
  <c r="T16" i="40"/>
  <c r="R16" i="40"/>
  <c r="AK15" i="40"/>
  <c r="AJ15" i="40"/>
  <c r="AI15" i="40"/>
  <c r="AH15" i="40"/>
  <c r="AG15" i="40"/>
  <c r="E8" i="66"/>
  <c r="D8" i="66"/>
  <c r="C8" i="66"/>
  <c r="B8" i="66"/>
  <c r="AM131" i="40" l="1"/>
  <c r="AM75" i="40"/>
</calcChain>
</file>

<file path=xl/sharedStrings.xml><?xml version="1.0" encoding="utf-8"?>
<sst xmlns="http://schemas.openxmlformats.org/spreadsheetml/2006/main" count="623" uniqueCount="206">
  <si>
    <t>Clyde</t>
  </si>
  <si>
    <t>Orkney</t>
  </si>
  <si>
    <t>Sullom Voe</t>
  </si>
  <si>
    <t>Cromarty Firth</t>
  </si>
  <si>
    <t>Glensanda</t>
  </si>
  <si>
    <t>-</t>
  </si>
  <si>
    <t>Aberdeen</t>
  </si>
  <si>
    <t>Forth</t>
  </si>
  <si>
    <t>West Coast</t>
  </si>
  <si>
    <t>thousands</t>
  </si>
  <si>
    <t>..</t>
  </si>
  <si>
    <r>
      <t>Caledonian MacBrayne</t>
    </r>
    <r>
      <rPr>
        <b/>
        <vertAlign val="superscript"/>
        <sz val="12"/>
        <rFont val="Arial"/>
        <family val="2"/>
      </rPr>
      <t>1</t>
    </r>
  </si>
  <si>
    <t xml:space="preserve">      thousand</t>
  </si>
  <si>
    <t>Cars carried</t>
  </si>
  <si>
    <t>Commercial vehicles</t>
  </si>
  <si>
    <t>Passengers</t>
  </si>
  <si>
    <t xml:space="preserve">       thousand tonnes</t>
  </si>
  <si>
    <t>Loose freight</t>
  </si>
  <si>
    <t xml:space="preserve">   £ thousand</t>
  </si>
  <si>
    <r>
      <t>Revenue from users</t>
    </r>
    <r>
      <rPr>
        <vertAlign val="superscript"/>
        <sz val="10"/>
        <rFont val="Arial"/>
        <family val="2"/>
      </rPr>
      <t>1</t>
    </r>
  </si>
  <si>
    <r>
      <t>Subsidy</t>
    </r>
    <r>
      <rPr>
        <vertAlign val="superscript"/>
        <sz val="10"/>
        <rFont val="Arial"/>
        <family val="2"/>
      </rPr>
      <t>2</t>
    </r>
  </si>
  <si>
    <t>P&amp;O Orkney and Shetland Services</t>
  </si>
  <si>
    <r>
      <t>Revenue from users</t>
    </r>
    <r>
      <rPr>
        <vertAlign val="superscript"/>
        <sz val="10"/>
        <rFont val="Arial"/>
        <family val="2"/>
      </rPr>
      <t>3</t>
    </r>
  </si>
  <si>
    <r>
      <t>Subsidy</t>
    </r>
    <r>
      <rPr>
        <vertAlign val="superscript"/>
        <sz val="10"/>
        <rFont val="Arial"/>
        <family val="2"/>
      </rPr>
      <t>3</t>
    </r>
  </si>
  <si>
    <t>Orkney Ferries</t>
  </si>
  <si>
    <t>Vehicles carried</t>
  </si>
  <si>
    <r>
      <t>Revenue from users</t>
    </r>
    <r>
      <rPr>
        <vertAlign val="superscript"/>
        <sz val="10"/>
        <rFont val="Arial"/>
        <family val="2"/>
      </rPr>
      <t>2</t>
    </r>
  </si>
  <si>
    <t>Revenue from users</t>
  </si>
  <si>
    <t>Subsidy</t>
  </si>
  <si>
    <t>1.  Figures include charter and contract carryings (see table 10.12).</t>
  </si>
  <si>
    <t>2.  Financial year beginning 1 April of year.</t>
  </si>
  <si>
    <t>3.  Calendar year.</t>
  </si>
  <si>
    <t xml:space="preserve">   Gourock-Kilcreggan</t>
  </si>
  <si>
    <t xml:space="preserve">   Wemyss Bay-Rothesay</t>
  </si>
  <si>
    <t xml:space="preserve">   Colintraive-Rhubodach</t>
  </si>
  <si>
    <t xml:space="preserve">   Ardrossan-Brodick</t>
  </si>
  <si>
    <t xml:space="preserve">   Largs-Cumbrae</t>
  </si>
  <si>
    <t xml:space="preserve">   Oban-Craignure</t>
  </si>
  <si>
    <t xml:space="preserve">   Fishnish-Lochaline</t>
  </si>
  <si>
    <t xml:space="preserve">   Fionnphort-Iona</t>
  </si>
  <si>
    <t xml:space="preserve">   Oban-Coll/Tiree</t>
  </si>
  <si>
    <t xml:space="preserve">   Oban-Castlebay-</t>
  </si>
  <si>
    <t xml:space="preserve">   Lochboisdale</t>
  </si>
  <si>
    <t xml:space="preserve">   Mallaig-Armadale</t>
  </si>
  <si>
    <t xml:space="preserve">   Ullapool-Stornoway</t>
  </si>
  <si>
    <t xml:space="preserve">   Tayinloan-Gigha</t>
  </si>
  <si>
    <t xml:space="preserve">   Raasay-Sconser</t>
  </si>
  <si>
    <t>Tingwall - Rousay/Egilsay/Wyre</t>
  </si>
  <si>
    <t>Kirkwall - Shapinsay</t>
  </si>
  <si>
    <t>Kirkwall - Westray/Stronsay</t>
  </si>
  <si>
    <t>Western Ferries</t>
  </si>
  <si>
    <t>Highland Council</t>
  </si>
  <si>
    <t>Cairnryan</t>
  </si>
  <si>
    <r>
      <t>Table 10.11</t>
    </r>
    <r>
      <rPr>
        <b/>
        <sz val="14"/>
        <rFont val="Arial"/>
        <family val="2"/>
      </rPr>
      <t xml:space="preserve">  Shipping services</t>
    </r>
  </si>
  <si>
    <t>Gourock-Dunoon</t>
  </si>
  <si>
    <t>Lerwick - Bressay</t>
  </si>
  <si>
    <t>Shetland Islands Council</t>
  </si>
  <si>
    <t>Total for these Shipping Services</t>
  </si>
  <si>
    <r>
      <t>Orkney Ferries</t>
    </r>
    <r>
      <rPr>
        <b/>
        <vertAlign val="superscript"/>
        <sz val="10"/>
        <rFont val="Arial"/>
        <family val="2"/>
      </rPr>
      <t>1</t>
    </r>
  </si>
  <si>
    <t>Stranraer</t>
  </si>
  <si>
    <t>Peterhead</t>
  </si>
  <si>
    <t>Dundee</t>
  </si>
  <si>
    <t>Stromness-Hoy/Graemsay</t>
  </si>
  <si>
    <t>Islay - Jura</t>
  </si>
  <si>
    <t>Aberdeen-Lerwick</t>
  </si>
  <si>
    <t>Scrabster-Stromness</t>
  </si>
  <si>
    <t>1998</t>
  </si>
  <si>
    <r>
      <t>1999</t>
    </r>
    <r>
      <rPr>
        <b/>
        <vertAlign val="superscript"/>
        <sz val="12"/>
        <rFont val="Arial"/>
        <family val="2"/>
      </rPr>
      <t>4</t>
    </r>
  </si>
  <si>
    <t>4.  Orkney Ferries Revenue and Subsidy figures are  “subject to final audit”.</t>
  </si>
  <si>
    <t xml:space="preserve">   Otternish-Leverburgh </t>
  </si>
  <si>
    <t>Houton - Lyness/Flotta</t>
  </si>
  <si>
    <t xml:space="preserve"> </t>
  </si>
  <si>
    <t xml:space="preserve">   Kennacraig-Islay</t>
  </si>
  <si>
    <t>Cromarty-Nigg</t>
  </si>
  <si>
    <t>Orkney Line (previously Orcargo)</t>
  </si>
  <si>
    <t>Ardgour-Nether Lochaber</t>
  </si>
  <si>
    <r>
      <t>Orkney Ferries</t>
    </r>
    <r>
      <rPr>
        <b/>
        <vertAlign val="superscript"/>
        <sz val="10"/>
        <rFont val="Arial"/>
        <family val="2"/>
      </rPr>
      <t>2,3</t>
    </r>
  </si>
  <si>
    <r>
      <t>Shetland Islands Council</t>
    </r>
    <r>
      <rPr>
        <b/>
        <vertAlign val="superscript"/>
        <sz val="10"/>
        <rFont val="Arial"/>
        <family val="2"/>
      </rPr>
      <t>2</t>
    </r>
  </si>
  <si>
    <t>(Corran Ferry)</t>
  </si>
  <si>
    <t>Laxo or Vidlin - Symbister</t>
  </si>
  <si>
    <t>Toft - Ulsta</t>
  </si>
  <si>
    <t>Gutcher - Belmont</t>
  </si>
  <si>
    <t>Gutcher - Oddsta</t>
  </si>
  <si>
    <t>Strathclyde Passenger Transport</t>
  </si>
  <si>
    <t xml:space="preserve">Bruce Watt Cruises </t>
  </si>
  <si>
    <t>Mallaig-Loch Nevis</t>
  </si>
  <si>
    <r>
      <t>Invergordon - Orkney</t>
    </r>
    <r>
      <rPr>
        <vertAlign val="superscript"/>
        <sz val="10"/>
        <rFont val="Arial"/>
        <family val="2"/>
      </rPr>
      <t>6</t>
    </r>
  </si>
  <si>
    <t>Cromarty Ferry Company</t>
  </si>
  <si>
    <r>
      <t xml:space="preserve">P &amp; O Scottish Ferries / Northlink Orkney &amp; Shetland Ferries </t>
    </r>
    <r>
      <rPr>
        <b/>
        <vertAlign val="superscript"/>
        <sz val="10"/>
        <rFont val="Arial"/>
        <family val="2"/>
      </rPr>
      <t>9</t>
    </r>
  </si>
  <si>
    <r>
      <t xml:space="preserve">Lerwick - Bressay </t>
    </r>
    <r>
      <rPr>
        <vertAlign val="superscript"/>
        <sz val="10"/>
        <rFont val="Arial"/>
        <family val="2"/>
      </rPr>
      <t>6</t>
    </r>
  </si>
  <si>
    <r>
      <t xml:space="preserve">Shetland Islands Council </t>
    </r>
    <r>
      <rPr>
        <b/>
        <vertAlign val="superscript"/>
        <sz val="10"/>
        <rFont val="Arial"/>
        <family val="2"/>
      </rPr>
      <t>1</t>
    </r>
  </si>
  <si>
    <r>
      <t xml:space="preserve">Invergordon - Orkney </t>
    </r>
    <r>
      <rPr>
        <vertAlign val="superscript"/>
        <sz val="10"/>
        <rFont val="Arial"/>
        <family val="2"/>
      </rPr>
      <t>10</t>
    </r>
  </si>
  <si>
    <r>
      <t xml:space="preserve">Western Ferries </t>
    </r>
    <r>
      <rPr>
        <b/>
        <vertAlign val="superscript"/>
        <sz val="10"/>
        <rFont val="Arial"/>
        <family val="2"/>
      </rPr>
      <t>2</t>
    </r>
  </si>
  <si>
    <r>
      <t xml:space="preserve">Camusnagaul - Fort William </t>
    </r>
    <r>
      <rPr>
        <vertAlign val="superscript"/>
        <sz val="10"/>
        <rFont val="Arial"/>
        <family val="2"/>
      </rPr>
      <t>5</t>
    </r>
  </si>
  <si>
    <r>
      <t xml:space="preserve">(Corran Ferry) </t>
    </r>
    <r>
      <rPr>
        <vertAlign val="superscript"/>
        <sz val="10"/>
        <rFont val="Arial"/>
        <family val="2"/>
      </rPr>
      <t>4</t>
    </r>
  </si>
  <si>
    <t>Lerwick - Kirkwall</t>
  </si>
  <si>
    <r>
      <t xml:space="preserve">Renfrew - Yoker </t>
    </r>
    <r>
      <rPr>
        <vertAlign val="superscript"/>
        <sz val="10"/>
        <rFont val="Arial"/>
        <family val="2"/>
      </rPr>
      <t>7</t>
    </r>
  </si>
  <si>
    <r>
      <t xml:space="preserve">Gourock - Kilcreggan </t>
    </r>
    <r>
      <rPr>
        <vertAlign val="superscript"/>
        <sz val="10"/>
        <rFont val="Arial"/>
        <family val="2"/>
      </rPr>
      <t>8</t>
    </r>
  </si>
  <si>
    <t>Aberdeen - Lerwick</t>
  </si>
  <si>
    <t>Scrabster - Stromness</t>
  </si>
  <si>
    <r>
      <t xml:space="preserve">Aberdeen - Stomness </t>
    </r>
    <r>
      <rPr>
        <vertAlign val="superscript"/>
        <sz val="10"/>
        <rFont val="Arial"/>
        <family val="2"/>
      </rPr>
      <t>(11)</t>
    </r>
  </si>
  <si>
    <r>
      <t xml:space="preserve">Aberdeen - Kirkwall </t>
    </r>
    <r>
      <rPr>
        <vertAlign val="superscript"/>
        <sz val="10"/>
        <rFont val="Arial"/>
        <family val="2"/>
      </rPr>
      <t>(11)</t>
    </r>
  </si>
  <si>
    <r>
      <t xml:space="preserve">Aberdeen - Kirkwall </t>
    </r>
    <r>
      <rPr>
        <vertAlign val="superscript"/>
        <sz val="10"/>
        <rFont val="Arial"/>
        <family val="2"/>
      </rPr>
      <t>7</t>
    </r>
  </si>
  <si>
    <r>
      <t xml:space="preserve">P &amp; O Scottish Ferries/ Northlink Orkney &amp; Shetland Ferries </t>
    </r>
    <r>
      <rPr>
        <b/>
        <vertAlign val="superscript"/>
        <sz val="10"/>
        <rFont val="Arial"/>
        <family val="2"/>
      </rPr>
      <t>5</t>
    </r>
  </si>
  <si>
    <r>
      <t xml:space="preserve">Aberdeen-Stromness </t>
    </r>
    <r>
      <rPr>
        <vertAlign val="superscript"/>
        <sz val="10"/>
        <rFont val="Arial"/>
        <family val="2"/>
      </rPr>
      <t>7</t>
    </r>
  </si>
  <si>
    <r>
      <t>Campbeltown</t>
    </r>
    <r>
      <rPr>
        <b/>
        <vertAlign val="superscript"/>
        <sz val="10"/>
        <rFont val="Arial"/>
        <family val="2"/>
      </rPr>
      <t xml:space="preserve">1 </t>
    </r>
    <r>
      <rPr>
        <b/>
        <sz val="10"/>
        <rFont val="Arial"/>
        <family val="2"/>
      </rPr>
      <t>- Ballycastle</t>
    </r>
  </si>
  <si>
    <t>Cairnryan - Larne</t>
  </si>
  <si>
    <t>Troon - Belfast</t>
  </si>
  <si>
    <t>Ardrossan - Larne</t>
  </si>
  <si>
    <t>Troon - Larne</t>
  </si>
  <si>
    <t xml:space="preserve">Stranraer - Larne </t>
  </si>
  <si>
    <r>
      <t>Stranraer - Belfast</t>
    </r>
    <r>
      <rPr>
        <b/>
        <vertAlign val="superscript"/>
        <sz val="10"/>
        <rFont val="Arial"/>
        <family val="2"/>
      </rPr>
      <t xml:space="preserve"> </t>
    </r>
  </si>
  <si>
    <t>Gairloch (Wester Ross) - Portree (Skye)</t>
  </si>
  <si>
    <t>Aquatrek</t>
  </si>
  <si>
    <t>North Berwick - Anstruther</t>
  </si>
  <si>
    <r>
      <t>West Highland Seaways</t>
    </r>
    <r>
      <rPr>
        <b/>
        <vertAlign val="superscript"/>
        <sz val="10"/>
        <rFont val="Arial"/>
        <family val="2"/>
      </rPr>
      <t xml:space="preserve"> (12)</t>
    </r>
  </si>
  <si>
    <r>
      <t>Cuan-Luing</t>
    </r>
    <r>
      <rPr>
        <vertAlign val="superscript"/>
        <sz val="10"/>
        <rFont val="Arial"/>
        <family val="2"/>
      </rPr>
      <t>4,8</t>
    </r>
  </si>
  <si>
    <t>Argyll &amp; Bute Council</t>
  </si>
  <si>
    <r>
      <t>Appin-Lismore</t>
    </r>
    <r>
      <rPr>
        <vertAlign val="superscript"/>
        <sz val="10"/>
        <rFont val="Arial"/>
        <family val="2"/>
      </rPr>
      <t>13</t>
    </r>
  </si>
  <si>
    <r>
      <t xml:space="preserve">Cuan-Luing </t>
    </r>
    <r>
      <rPr>
        <vertAlign val="superscript"/>
        <sz val="10"/>
        <rFont val="Arial"/>
        <family val="2"/>
      </rPr>
      <t>3,13</t>
    </r>
  </si>
  <si>
    <r>
      <t>Seil-Easdale</t>
    </r>
    <r>
      <rPr>
        <vertAlign val="superscript"/>
        <sz val="10"/>
        <rFont val="Arial"/>
        <family val="2"/>
      </rPr>
      <t>13</t>
    </r>
  </si>
  <si>
    <t xml:space="preserve">   Berneray-Leverburgh</t>
  </si>
  <si>
    <r>
      <t xml:space="preserve">   Gourock-Dunoon </t>
    </r>
    <r>
      <rPr>
        <vertAlign val="superscript"/>
        <sz val="10"/>
        <rFont val="Arial"/>
        <family val="2"/>
      </rPr>
      <t>8</t>
    </r>
  </si>
  <si>
    <r>
      <t xml:space="preserve">   Gourock-Kilcreggan</t>
    </r>
    <r>
      <rPr>
        <vertAlign val="superscript"/>
        <sz val="10"/>
        <rFont val="Arial"/>
        <family val="2"/>
      </rPr>
      <t>1</t>
    </r>
  </si>
  <si>
    <r>
      <t xml:space="preserve">   Tarbert-Portavadie</t>
    </r>
    <r>
      <rPr>
        <vertAlign val="superscript"/>
        <sz val="10"/>
        <rFont val="Arial"/>
        <family val="2"/>
      </rPr>
      <t>2</t>
    </r>
  </si>
  <si>
    <r>
      <t xml:space="preserve">   Lochranza-Tarbet/Claonaig</t>
    </r>
    <r>
      <rPr>
        <vertAlign val="superscript"/>
        <sz val="10"/>
        <rFont val="Arial"/>
        <family val="2"/>
      </rPr>
      <t>3</t>
    </r>
  </si>
  <si>
    <r>
      <t xml:space="preserve">   Kyle-Kyleakin</t>
    </r>
    <r>
      <rPr>
        <vertAlign val="superscript"/>
        <sz val="10"/>
        <rFont val="Arial"/>
        <family val="2"/>
      </rPr>
      <t>5</t>
    </r>
  </si>
  <si>
    <r>
      <t xml:space="preserve">   Uig-Tarbert-Lochmaddy</t>
    </r>
    <r>
      <rPr>
        <vertAlign val="superscript"/>
        <sz val="10"/>
        <rFont val="Arial"/>
        <family val="2"/>
      </rPr>
      <t>7</t>
    </r>
  </si>
  <si>
    <t>2. Delete unnecessary rows e.g. totals or other routes.</t>
  </si>
  <si>
    <t>4. Copy top ten values to sheet Fig10.5&amp;6</t>
  </si>
  <si>
    <t>1. Copy values from T10.12a/b, T10.14 and T10.15 to this sheet.</t>
  </si>
  <si>
    <t>3. Sort the data in column B in ascending order.</t>
  </si>
  <si>
    <t>Port</t>
  </si>
  <si>
    <t>Cargo</t>
  </si>
  <si>
    <t>Liquid bulk</t>
  </si>
  <si>
    <t>Dry bulk</t>
  </si>
  <si>
    <t>Container &amp; roll on traffic</t>
  </si>
  <si>
    <t>Other general cargo</t>
  </si>
  <si>
    <t>All traffic</t>
  </si>
  <si>
    <t>All Traffic</t>
  </si>
  <si>
    <t>Traffic Type</t>
  </si>
  <si>
    <t>Imports</t>
  </si>
  <si>
    <t>Exports</t>
  </si>
  <si>
    <t>Domestic</t>
  </si>
  <si>
    <t>TOTAL</t>
  </si>
  <si>
    <t>Source: Table 9.2 - Scottish Transport Statistics</t>
  </si>
  <si>
    <t>thousand tonnes</t>
  </si>
  <si>
    <t>Source: Table 9.5 - Scottish Transport Statistics</t>
  </si>
  <si>
    <t>Type of cargo at 11 major Scottish ports (2009)</t>
  </si>
  <si>
    <t>numbers do not always tally due to rounding errors</t>
  </si>
  <si>
    <t>Port - 2009</t>
  </si>
  <si>
    <t>Port - 2010</t>
  </si>
  <si>
    <t>Type of cargo at 11 major Scottish ports (2010)</t>
  </si>
  <si>
    <t>Total</t>
  </si>
  <si>
    <t>Port - 2011</t>
  </si>
  <si>
    <t>Type of cargo at 11 major Scottish ports (2011)</t>
  </si>
  <si>
    <t>Port - 2012</t>
  </si>
  <si>
    <t>Type of cargo at 11 major Scottish ports (2012)</t>
  </si>
  <si>
    <t>Port - 2013</t>
  </si>
  <si>
    <t>Stranraer / Loch Ryan</t>
  </si>
  <si>
    <t>Stranraer port was closed from 20 November 2011 and operations wewre transferred to Loch Ryan port.</t>
  </si>
  <si>
    <t>The increase in  tonnage on the new Loch Ryan route compared to Stranraer is due to larger ships being used.</t>
  </si>
  <si>
    <t>Solway - SMR</t>
  </si>
  <si>
    <t>Clyde - SMR</t>
  </si>
  <si>
    <t>Orkney Islands - SMR</t>
  </si>
  <si>
    <t>Shetland Isles - SMR</t>
  </si>
  <si>
    <t>Moray Firth - SMR</t>
  </si>
  <si>
    <t>North East - SMR</t>
  </si>
  <si>
    <t>Forth &amp; Tay - SMR</t>
  </si>
  <si>
    <t>Source: Table 9.7 - Scottish Transport Statistics</t>
  </si>
  <si>
    <t>Type of cargo at 11 major Scottish ports (2013)</t>
  </si>
  <si>
    <t>Loch Ryan</t>
  </si>
  <si>
    <t>Scottish Marine Region</t>
  </si>
  <si>
    <t>North East</t>
  </si>
  <si>
    <t>Solway</t>
  </si>
  <si>
    <t>Moray Firth</t>
  </si>
  <si>
    <t>Forth &amp; Tay</t>
  </si>
  <si>
    <t>Argyll - SMR</t>
  </si>
  <si>
    <t>Argyll</t>
  </si>
  <si>
    <t>Shetland Isles</t>
  </si>
  <si>
    <t>Orkney Islands</t>
  </si>
  <si>
    <t>Port tonnages (2005-2014) for Scottland's 11 major ports by type of cargo</t>
  </si>
  <si>
    <t>Port - 2014</t>
  </si>
  <si>
    <t>Type of cargo at 11 major Scottish ports (2014)</t>
  </si>
  <si>
    <t>Port - 2015</t>
  </si>
  <si>
    <t>Type of cargo at 11 major Scottish ports (2015)</t>
  </si>
  <si>
    <t>Total tonnages for Scotland's 11 major ports (2005-2015)</t>
  </si>
  <si>
    <t>2016 % split</t>
  </si>
  <si>
    <t>Foreign (imports and exports) and domestic traffic (million tonnes) through 11 major Scottish ports (1998-2016)</t>
  </si>
  <si>
    <t>Foreign (imports and exports) and domestic traffic (million tonnes) through 11 major Scottish ports 1998-2016)</t>
  </si>
  <si>
    <t>Stranraer/Loch Ryan tonnages (2005-2016) by cargo type</t>
  </si>
  <si>
    <t>Cairnryan tonnages (2005-2016) by cargo type</t>
  </si>
  <si>
    <t>Clyde tonnages (2005-2016) by cargo type</t>
  </si>
  <si>
    <t>Glensanda tonnages (2005-2016) by cargo type</t>
  </si>
  <si>
    <t>Orkney tonnages (2005-2016) by cargo type</t>
  </si>
  <si>
    <t>Cromarty Firth tonnages (2005-2016) by cargo type</t>
  </si>
  <si>
    <t>Aberdeen  tonnages (2005-2016) by cargo type</t>
  </si>
  <si>
    <t>Forth  tonnages (2005-2016) by cargo type</t>
  </si>
  <si>
    <t>Sullom Voe tonnages (2005-2016) by cargo type</t>
  </si>
  <si>
    <t>Peterhead tonnages (2005-2016) by cargo type</t>
  </si>
  <si>
    <t>Dundee  tonnages (2005-2016) by cargo type</t>
  </si>
  <si>
    <t>Total tonnages for Scotland's 11 major ports (2005-2016)</t>
  </si>
  <si>
    <t>Total tonnages for each cargo type at Scotland's 11 major ports (2005-2016)</t>
  </si>
  <si>
    <t>Total traffic, by type, in Scotland's 11 major ports (2005-2016)</t>
  </si>
  <si>
    <t>Port - 2016</t>
  </si>
  <si>
    <t>Type of cargo at 11 major Scottish ports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</si>
</sst>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_);\(#,##0\)"/>
    <numFmt numFmtId="167" formatCode="[&lt;0.5]\-;#,##0"/>
  </numFmts>
  <fonts count="31">
    <font>
      <sz val="10"/>
      <name val="Arial"/>
    </font>
    <font>
      <b/>
      <sz val="10"/>
      <name val="Arial"/>
    </font>
    <font>
      <sz val="10"/>
      <name val="Arial"/>
    </font>
    <font>
      <b/>
      <sz val="12"/>
      <name val="Arial"/>
      <family val="2"/>
    </font>
    <font>
      <b/>
      <sz val="10"/>
      <name val="Arial"/>
      <family val="2"/>
    </font>
    <font>
      <i/>
      <sz val="10"/>
      <name val="Arial"/>
      <family val="2"/>
    </font>
    <font>
      <vertAlign val="superscript"/>
      <sz val="10"/>
      <name val="Arial"/>
      <family val="2"/>
    </font>
    <font>
      <sz val="10"/>
      <name val="Arial"/>
      <family val="2"/>
    </font>
    <font>
      <b/>
      <vertAlign val="superscript"/>
      <sz val="12"/>
      <name val="Arial"/>
      <family val="2"/>
    </font>
    <font>
      <sz val="12"/>
      <name val="Arial"/>
      <family val="2"/>
    </font>
    <font>
      <i/>
      <sz val="12"/>
      <name val="Arial"/>
      <family val="2"/>
    </font>
    <font>
      <sz val="12"/>
      <color indexed="56"/>
      <name val="Arial"/>
      <family val="2"/>
    </font>
    <font>
      <sz val="14"/>
      <name val="Arial"/>
      <family val="2"/>
    </font>
    <font>
      <b/>
      <sz val="14"/>
      <name val="Arial"/>
      <family val="2"/>
    </font>
    <font>
      <sz val="8"/>
      <name val="Arial"/>
      <family val="2"/>
    </font>
    <font>
      <b/>
      <vertAlign val="superscript"/>
      <sz val="10"/>
      <name val="Arial"/>
      <family val="2"/>
    </font>
    <font>
      <sz val="12"/>
      <color indexed="12"/>
      <name val="Arial"/>
      <family val="2"/>
    </font>
    <font>
      <sz val="12"/>
      <color indexed="8"/>
      <name val="Arial"/>
      <family val="2"/>
    </font>
    <font>
      <sz val="8"/>
      <name val="Arial"/>
    </font>
    <font>
      <sz val="10"/>
      <color indexed="12"/>
      <name val="Arial"/>
      <family val="2"/>
    </font>
    <font>
      <b/>
      <sz val="11"/>
      <name val="Arial"/>
      <family val="2"/>
    </font>
    <font>
      <sz val="11"/>
      <name val="Arial"/>
      <family val="2"/>
    </font>
    <font>
      <sz val="12"/>
      <name val="Helv"/>
    </font>
    <font>
      <sz val="12"/>
      <color indexed="10"/>
      <name val="Arial"/>
      <family val="2"/>
    </font>
    <font>
      <b/>
      <sz val="11"/>
      <color indexed="10"/>
      <name val="Arial"/>
      <family val="2"/>
    </font>
    <font>
      <b/>
      <i/>
      <sz val="10"/>
      <name val="Arial"/>
      <family val="2"/>
    </font>
    <font>
      <sz val="10"/>
      <color indexed="63"/>
      <name val="Arial"/>
      <family val="2"/>
    </font>
    <font>
      <sz val="12"/>
      <color indexed="10"/>
      <name val="Arial"/>
      <family val="2"/>
    </font>
    <font>
      <sz val="12"/>
      <color rgb="FFFF0000"/>
      <name val="Arial"/>
      <family val="2"/>
    </font>
    <font>
      <b/>
      <i/>
      <sz val="12"/>
      <name val="Arial"/>
      <family val="2"/>
    </font>
    <font>
      <b/>
      <sz val="14"/>
      <color rgb="FFFF0000"/>
      <name val="Arial"/>
      <family val="2"/>
    </font>
  </fonts>
  <fills count="7">
    <fill>
      <patternFill patternType="none"/>
    </fill>
    <fill>
      <patternFill patternType="gray125"/>
    </fill>
    <fill>
      <patternFill patternType="gray125">
        <bgColor indexed="9"/>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166" fontId="22" fillId="0" borderId="0"/>
    <xf numFmtId="37" fontId="22" fillId="0" borderId="0"/>
  </cellStyleXfs>
  <cellXfs count="197">
    <xf numFmtId="0" fontId="0" fillId="0" borderId="0" xfId="0"/>
    <xf numFmtId="0" fontId="0" fillId="0" borderId="0" xfId="0" applyBorder="1"/>
    <xf numFmtId="0" fontId="3" fillId="0" borderId="0" xfId="0" applyFont="1"/>
    <xf numFmtId="0" fontId="0" fillId="0" borderId="1" xfId="0" applyBorder="1"/>
    <xf numFmtId="0" fontId="5" fillId="0" borderId="0" xfId="0" applyFont="1" applyBorder="1"/>
    <xf numFmtId="0" fontId="7" fillId="0" borderId="0" xfId="0" applyFont="1"/>
    <xf numFmtId="0" fontId="4" fillId="0" borderId="0" xfId="0" applyFont="1" applyBorder="1"/>
    <xf numFmtId="3" fontId="0" fillId="0" borderId="0" xfId="0" applyNumberFormat="1"/>
    <xf numFmtId="3" fontId="0" fillId="0" borderId="1" xfId="0" applyNumberFormat="1" applyBorder="1"/>
    <xf numFmtId="0" fontId="1" fillId="0" borderId="0" xfId="0" applyFont="1" applyBorder="1"/>
    <xf numFmtId="3" fontId="0" fillId="0" borderId="0" xfId="0" applyNumberFormat="1" applyBorder="1"/>
    <xf numFmtId="0" fontId="7" fillId="0" borderId="0" xfId="0" applyFont="1" applyBorder="1"/>
    <xf numFmtId="0" fontId="7" fillId="0" borderId="1" xfId="0" applyFont="1" applyBorder="1"/>
    <xf numFmtId="3" fontId="1" fillId="0" borderId="0" xfId="0" applyNumberFormat="1" applyFont="1" applyBorder="1"/>
    <xf numFmtId="164" fontId="0" fillId="0" borderId="0" xfId="0" applyNumberFormat="1" applyBorder="1"/>
    <xf numFmtId="0" fontId="5" fillId="0" borderId="0" xfId="0" applyFont="1" applyBorder="1" applyAlignment="1">
      <alignment horizontal="right"/>
    </xf>
    <xf numFmtId="165" fontId="0" fillId="0" borderId="0" xfId="0" applyNumberFormat="1"/>
    <xf numFmtId="0" fontId="0" fillId="0" borderId="0" xfId="0" applyBorder="1" applyAlignment="1">
      <alignment horizontal="left" indent="1"/>
    </xf>
    <xf numFmtId="164" fontId="0" fillId="0" borderId="0" xfId="0" applyNumberFormat="1"/>
    <xf numFmtId="0" fontId="9" fillId="0" borderId="1" xfId="0" applyFont="1" applyBorder="1"/>
    <xf numFmtId="0" fontId="9" fillId="0" borderId="0" xfId="0" applyFont="1"/>
    <xf numFmtId="3" fontId="9" fillId="0" borderId="0" xfId="0" applyNumberFormat="1" applyFont="1"/>
    <xf numFmtId="3" fontId="9" fillId="0" borderId="0" xfId="0" applyNumberFormat="1" applyFont="1" applyBorder="1"/>
    <xf numFmtId="3" fontId="9" fillId="0" borderId="0" xfId="0" applyNumberFormat="1" applyFont="1" applyFill="1"/>
    <xf numFmtId="3" fontId="9" fillId="0" borderId="1" xfId="0" applyNumberFormat="1" applyFont="1" applyBorder="1"/>
    <xf numFmtId="3" fontId="9" fillId="0" borderId="1" xfId="0" applyNumberFormat="1" applyFont="1" applyFill="1" applyBorder="1"/>
    <xf numFmtId="3" fontId="9" fillId="0" borderId="0" xfId="0" applyNumberFormat="1" applyFont="1" applyFill="1" applyAlignment="1">
      <alignment horizontal="right"/>
    </xf>
    <xf numFmtId="0" fontId="9" fillId="0" borderId="0" xfId="0" applyFont="1" applyBorder="1"/>
    <xf numFmtId="0" fontId="10" fillId="0" borderId="0" xfId="0" applyFont="1" applyBorder="1"/>
    <xf numFmtId="165" fontId="9" fillId="0" borderId="0" xfId="0" applyNumberFormat="1" applyFont="1" applyBorder="1"/>
    <xf numFmtId="165" fontId="9" fillId="0" borderId="0" xfId="0" applyNumberFormat="1" applyFont="1"/>
    <xf numFmtId="0" fontId="3" fillId="0" borderId="0" xfId="0" applyFont="1" applyBorder="1"/>
    <xf numFmtId="164" fontId="9" fillId="0" borderId="0" xfId="0" applyNumberFormat="1" applyFont="1" applyBorder="1"/>
    <xf numFmtId="164" fontId="9" fillId="0" borderId="0" xfId="0" applyNumberFormat="1" applyFont="1" applyBorder="1" applyAlignment="1">
      <alignment horizontal="right"/>
    </xf>
    <xf numFmtId="164" fontId="11" fillId="0" borderId="0" xfId="0" applyNumberFormat="1" applyFont="1" applyBorder="1"/>
    <xf numFmtId="164" fontId="9" fillId="0" borderId="0" xfId="0" applyNumberFormat="1" applyFont="1"/>
    <xf numFmtId="0" fontId="0" fillId="0" borderId="0" xfId="0" applyBorder="1" applyAlignment="1">
      <alignment horizontal="left" indent="2"/>
    </xf>
    <xf numFmtId="0" fontId="9" fillId="0" borderId="0" xfId="0" applyFont="1" applyProtection="1">
      <protection locked="0"/>
    </xf>
    <xf numFmtId="0" fontId="0" fillId="0" borderId="0" xfId="0" applyBorder="1" applyProtection="1">
      <protection locked="0"/>
    </xf>
    <xf numFmtId="0" fontId="5" fillId="0" borderId="0" xfId="0" applyFont="1" applyBorder="1" applyAlignment="1" applyProtection="1">
      <alignment horizontal="right"/>
      <protection locked="0"/>
    </xf>
    <xf numFmtId="3" fontId="9" fillId="0" borderId="0" xfId="0" applyNumberFormat="1" applyFont="1" applyProtection="1">
      <protection locked="0"/>
    </xf>
    <xf numFmtId="3" fontId="9" fillId="0" borderId="0" xfId="0" applyNumberFormat="1" applyFont="1" applyFill="1" applyProtection="1">
      <protection locked="0"/>
    </xf>
    <xf numFmtId="3" fontId="9" fillId="0" borderId="0" xfId="1" applyNumberFormat="1" applyFont="1" applyProtection="1">
      <protection locked="0"/>
    </xf>
    <xf numFmtId="0" fontId="9" fillId="0" borderId="0" xfId="0" applyFont="1" applyFill="1" applyProtection="1">
      <protection locked="0"/>
    </xf>
    <xf numFmtId="0" fontId="9" fillId="0" borderId="0" xfId="0" applyFont="1" applyBorder="1" applyProtection="1">
      <protection locked="0"/>
    </xf>
    <xf numFmtId="2" fontId="9" fillId="0" borderId="0" xfId="0" applyNumberFormat="1" applyFont="1" applyProtection="1">
      <protection locked="0"/>
    </xf>
    <xf numFmtId="3" fontId="9" fillId="0" borderId="0" xfId="0" applyNumberFormat="1" applyFont="1" applyFill="1" applyBorder="1" applyAlignment="1">
      <alignment horizontal="right"/>
    </xf>
    <xf numFmtId="0" fontId="0" fillId="0" borderId="0" xfId="0" applyAlignment="1">
      <alignment horizontal="left"/>
    </xf>
    <xf numFmtId="0" fontId="10" fillId="0" borderId="0" xfId="0" applyFont="1" applyFill="1" applyBorder="1" applyAlignment="1">
      <alignment horizontal="right"/>
    </xf>
    <xf numFmtId="165" fontId="9" fillId="0" borderId="0" xfId="0" applyNumberFormat="1" applyFont="1" applyFill="1" applyBorder="1" applyAlignment="1">
      <alignment horizontal="right"/>
    </xf>
    <xf numFmtId="0" fontId="9" fillId="0" borderId="0" xfId="0" applyFont="1" applyFill="1" applyBorder="1" applyAlignment="1">
      <alignment horizontal="right"/>
    </xf>
    <xf numFmtId="164" fontId="9" fillId="0" borderId="0" xfId="0" applyNumberFormat="1" applyFont="1" applyFill="1" applyBorder="1" applyAlignment="1">
      <alignment horizontal="right"/>
    </xf>
    <xf numFmtId="0" fontId="9" fillId="0" borderId="0" xfId="0" applyFont="1" applyFill="1" applyAlignment="1">
      <alignment horizontal="right"/>
    </xf>
    <xf numFmtId="0" fontId="9" fillId="0" borderId="0" xfId="0" applyFont="1" applyFill="1"/>
    <xf numFmtId="3" fontId="9" fillId="0" borderId="0" xfId="0" applyNumberFormat="1" applyFont="1" applyBorder="1" applyAlignment="1">
      <alignment horizontal="right"/>
    </xf>
    <xf numFmtId="164" fontId="9" fillId="0" borderId="0" xfId="0" applyNumberFormat="1" applyFont="1" applyFill="1"/>
    <xf numFmtId="3" fontId="9" fillId="0" borderId="0" xfId="0" applyNumberFormat="1" applyFont="1" applyFill="1" applyBorder="1"/>
    <xf numFmtId="0" fontId="12" fillId="0" borderId="1" xfId="0" applyFont="1" applyBorder="1"/>
    <xf numFmtId="0" fontId="12" fillId="0" borderId="0" xfId="0" applyFont="1"/>
    <xf numFmtId="0" fontId="3" fillId="0" borderId="2" xfId="0" applyFont="1" applyBorder="1"/>
    <xf numFmtId="0" fontId="9" fillId="0" borderId="2" xfId="0" applyFont="1" applyBorder="1"/>
    <xf numFmtId="0" fontId="3" fillId="0" borderId="2" xfId="0" quotePrefix="1" applyFont="1" applyBorder="1" applyAlignment="1">
      <alignment horizontal="right"/>
    </xf>
    <xf numFmtId="3" fontId="14" fillId="0" borderId="0" xfId="0" applyNumberFormat="1" applyFont="1"/>
    <xf numFmtId="1" fontId="9" fillId="0" borderId="0" xfId="0" applyNumberFormat="1" applyFont="1"/>
    <xf numFmtId="0" fontId="9" fillId="0" borderId="0" xfId="0" applyFont="1" applyAlignment="1">
      <alignment horizontal="right"/>
    </xf>
    <xf numFmtId="0" fontId="9" fillId="0" borderId="1" xfId="0" applyFont="1" applyFill="1" applyBorder="1" applyAlignment="1">
      <alignment horizontal="right"/>
    </xf>
    <xf numFmtId="0" fontId="3" fillId="0" borderId="0" xfId="0" applyFont="1" applyBorder="1" applyAlignment="1">
      <alignment horizontal="left" vertical="center"/>
    </xf>
    <xf numFmtId="0" fontId="5" fillId="0" borderId="0" xfId="0" applyFont="1" applyFill="1" applyBorder="1" applyAlignment="1">
      <alignment horizontal="right"/>
    </xf>
    <xf numFmtId="3" fontId="16" fillId="0" borderId="0" xfId="0" applyNumberFormat="1" applyFont="1" applyBorder="1"/>
    <xf numFmtId="0" fontId="0" fillId="2" borderId="0" xfId="0" applyFill="1" applyProtection="1">
      <protection locked="0"/>
    </xf>
    <xf numFmtId="0" fontId="0" fillId="2" borderId="1" xfId="0" applyFill="1" applyBorder="1" applyProtection="1">
      <protection locked="0"/>
    </xf>
    <xf numFmtId="0" fontId="3" fillId="0" borderId="0" xfId="0" applyFont="1" applyBorder="1" applyProtection="1">
      <protection locked="0"/>
    </xf>
    <xf numFmtId="0" fontId="4" fillId="0" borderId="0" xfId="0" applyFont="1" applyBorder="1" applyProtection="1">
      <protection locked="0"/>
    </xf>
    <xf numFmtId="3" fontId="9" fillId="0" borderId="0" xfId="0" applyNumberFormat="1" applyFont="1" applyFill="1" applyBorder="1" applyProtection="1">
      <protection locked="0"/>
    </xf>
    <xf numFmtId="0" fontId="7" fillId="0" borderId="0" xfId="0" applyFont="1" applyBorder="1" applyProtection="1">
      <protection locked="0"/>
    </xf>
    <xf numFmtId="0" fontId="4" fillId="0" borderId="0" xfId="0" applyFont="1"/>
    <xf numFmtId="0" fontId="3" fillId="0" borderId="0" xfId="0" applyFont="1" applyFill="1" applyBorder="1" applyProtection="1">
      <protection locked="0"/>
    </xf>
    <xf numFmtId="0" fontId="0" fillId="0" borderId="0" xfId="0" applyBorder="1" applyAlignment="1">
      <alignment horizontal="left"/>
    </xf>
    <xf numFmtId="2" fontId="9" fillId="0" borderId="0" xfId="0" applyNumberFormat="1" applyFont="1" applyFill="1" applyProtection="1">
      <protection locked="0"/>
    </xf>
    <xf numFmtId="3" fontId="9" fillId="0" borderId="0" xfId="1" applyNumberFormat="1" applyFont="1" applyFill="1" applyProtection="1">
      <protection locked="0"/>
    </xf>
    <xf numFmtId="3" fontId="3" fillId="0" borderId="0" xfId="0" applyNumberFormat="1" applyFont="1" applyFill="1" applyBorder="1" applyProtection="1">
      <protection locked="0"/>
    </xf>
    <xf numFmtId="0" fontId="4" fillId="0" borderId="0" xfId="0" applyFont="1" applyBorder="1" applyAlignment="1">
      <alignment horizontal="left"/>
    </xf>
    <xf numFmtId="1" fontId="0" fillId="0" borderId="0" xfId="0" applyNumberFormat="1"/>
    <xf numFmtId="49" fontId="3" fillId="0" borderId="2" xfId="0" applyNumberFormat="1" applyFont="1" applyBorder="1" applyAlignment="1">
      <alignment horizontal="right"/>
    </xf>
    <xf numFmtId="3" fontId="9" fillId="0" borderId="0" xfId="0" applyNumberFormat="1" applyFont="1" applyFill="1" applyBorder="1" applyAlignment="1" applyProtection="1">
      <alignment horizontal="right"/>
      <protection locked="0"/>
    </xf>
    <xf numFmtId="0" fontId="0" fillId="3" borderId="0" xfId="0" applyFill="1"/>
    <xf numFmtId="0" fontId="0" fillId="0" borderId="0" xfId="0" applyFill="1"/>
    <xf numFmtId="0" fontId="7" fillId="0" borderId="0" xfId="0" applyFont="1" applyBorder="1" applyAlignment="1">
      <alignment horizontal="left"/>
    </xf>
    <xf numFmtId="165" fontId="9" fillId="0" borderId="0" xfId="0" applyNumberFormat="1" applyFont="1" applyFill="1"/>
    <xf numFmtId="0" fontId="9" fillId="0" borderId="0" xfId="0" applyFont="1" applyFill="1" applyBorder="1"/>
    <xf numFmtId="0" fontId="5" fillId="0" borderId="0" xfId="0" applyFont="1" applyFill="1" applyBorder="1" applyAlignment="1" applyProtection="1">
      <alignment horizontal="right"/>
      <protection locked="0"/>
    </xf>
    <xf numFmtId="165" fontId="9" fillId="0" borderId="0" xfId="0" applyNumberFormat="1" applyFont="1" applyFill="1" applyAlignment="1">
      <alignment horizontal="right"/>
    </xf>
    <xf numFmtId="165" fontId="9" fillId="0" borderId="1" xfId="0" applyNumberFormat="1" applyFont="1" applyFill="1" applyBorder="1"/>
    <xf numFmtId="164" fontId="17" fillId="0" borderId="0" xfId="0" applyNumberFormat="1" applyFont="1" applyFill="1" applyAlignment="1">
      <alignment vertical="center"/>
    </xf>
    <xf numFmtId="1" fontId="9" fillId="0" borderId="0" xfId="0" applyNumberFormat="1" applyFont="1" applyFill="1"/>
    <xf numFmtId="0" fontId="7" fillId="0" borderId="0" xfId="0" applyFont="1" applyAlignment="1">
      <alignment horizontal="left"/>
    </xf>
    <xf numFmtId="0" fontId="9" fillId="0" borderId="1" xfId="0" applyFont="1" applyFill="1" applyBorder="1"/>
    <xf numFmtId="1" fontId="9" fillId="0" borderId="0" xfId="0" applyNumberFormat="1" applyFont="1" applyFill="1" applyAlignment="1">
      <alignment horizontal="right"/>
    </xf>
    <xf numFmtId="165" fontId="9" fillId="0" borderId="0" xfId="0" applyNumberFormat="1" applyFont="1" applyFill="1" applyBorder="1"/>
    <xf numFmtId="0" fontId="7" fillId="0" borderId="1" xfId="0" applyFont="1" applyFill="1" applyBorder="1"/>
    <xf numFmtId="0" fontId="0" fillId="0" borderId="0" xfId="0" applyFill="1" applyBorder="1"/>
    <xf numFmtId="0" fontId="7" fillId="0" borderId="0" xfId="0" applyFont="1" applyFill="1" applyBorder="1"/>
    <xf numFmtId="165" fontId="9" fillId="0" borderId="0" xfId="0" applyNumberFormat="1" applyFont="1" applyAlignment="1">
      <alignment horizontal="right"/>
    </xf>
    <xf numFmtId="0" fontId="7" fillId="0" borderId="0" xfId="0" applyFont="1" applyBorder="1" applyAlignment="1"/>
    <xf numFmtId="165" fontId="9" fillId="0" borderId="0" xfId="0" applyNumberFormat="1" applyFont="1" applyBorder="1" applyAlignment="1">
      <alignment horizontal="right"/>
    </xf>
    <xf numFmtId="165" fontId="9" fillId="0" borderId="0" xfId="0" quotePrefix="1" applyNumberFormat="1" applyFont="1" applyFill="1" applyBorder="1" applyAlignment="1">
      <alignment horizontal="right"/>
    </xf>
    <xf numFmtId="0" fontId="16" fillId="0" borderId="0" xfId="0" applyFont="1" applyFill="1"/>
    <xf numFmtId="164" fontId="16" fillId="0" borderId="0" xfId="0" applyNumberFormat="1" applyFont="1" applyFill="1" applyBorder="1"/>
    <xf numFmtId="0" fontId="19" fillId="0" borderId="0" xfId="0" applyFont="1"/>
    <xf numFmtId="164" fontId="16" fillId="0" borderId="0" xfId="0" applyNumberFormat="1" applyFont="1" applyFill="1" applyAlignment="1">
      <alignment vertical="center"/>
    </xf>
    <xf numFmtId="0" fontId="7" fillId="0" borderId="0" xfId="0" applyFont="1" applyFill="1"/>
    <xf numFmtId="1" fontId="9" fillId="0" borderId="0" xfId="1" applyNumberFormat="1" applyFont="1" applyProtection="1">
      <protection locked="0"/>
    </xf>
    <xf numFmtId="1" fontId="9" fillId="0" borderId="0" xfId="1" applyNumberFormat="1" applyFont="1" applyFill="1"/>
    <xf numFmtId="1" fontId="9" fillId="0" borderId="0" xfId="0" applyNumberFormat="1" applyFont="1" applyFill="1" applyBorder="1" applyAlignment="1">
      <alignment horizontal="right"/>
    </xf>
    <xf numFmtId="0" fontId="9" fillId="0" borderId="0" xfId="0" applyFont="1" applyBorder="1" applyAlignment="1">
      <alignment horizontal="right"/>
    </xf>
    <xf numFmtId="0" fontId="9" fillId="3" borderId="3" xfId="0" applyFont="1" applyFill="1" applyBorder="1"/>
    <xf numFmtId="0" fontId="9" fillId="0" borderId="3" xfId="0" applyFont="1" applyBorder="1"/>
    <xf numFmtId="3" fontId="9" fillId="0" borderId="3" xfId="0" applyNumberFormat="1" applyFont="1" applyBorder="1"/>
    <xf numFmtId="3" fontId="9" fillId="0" borderId="3" xfId="0" applyNumberFormat="1" applyFont="1" applyFill="1" applyBorder="1" applyProtection="1">
      <protection locked="0"/>
    </xf>
    <xf numFmtId="3" fontId="9" fillId="0" borderId="3" xfId="0" applyNumberFormat="1" applyFont="1" applyFill="1" applyBorder="1" applyAlignment="1" applyProtection="1">
      <alignment horizontal="right"/>
      <protection locked="0"/>
    </xf>
    <xf numFmtId="0" fontId="9" fillId="0" borderId="3" xfId="0" applyFont="1" applyFill="1" applyBorder="1" applyAlignment="1">
      <alignment horizontal="right"/>
    </xf>
    <xf numFmtId="3" fontId="9" fillId="0" borderId="3" xfId="0" applyNumberFormat="1" applyFont="1" applyFill="1" applyBorder="1"/>
    <xf numFmtId="167" fontId="9" fillId="0" borderId="3" xfId="2" applyNumberFormat="1" applyFont="1" applyBorder="1"/>
    <xf numFmtId="37" fontId="9" fillId="0" borderId="3" xfId="3" applyFont="1" applyBorder="1"/>
    <xf numFmtId="0" fontId="9" fillId="0" borderId="0" xfId="0" applyNumberFormat="1" applyFont="1" applyFill="1" applyBorder="1"/>
    <xf numFmtId="37" fontId="9" fillId="0" borderId="3" xfId="3" applyFont="1" applyFill="1" applyBorder="1"/>
    <xf numFmtId="0" fontId="23" fillId="0" borderId="3" xfId="0" applyFont="1" applyFill="1" applyBorder="1"/>
    <xf numFmtId="3" fontId="23" fillId="0" borderId="3" xfId="0" applyNumberFormat="1" applyFont="1" applyFill="1" applyBorder="1" applyProtection="1">
      <protection locked="0"/>
    </xf>
    <xf numFmtId="3" fontId="23" fillId="0" borderId="3" xfId="0" applyNumberFormat="1" applyFont="1" applyFill="1" applyBorder="1"/>
    <xf numFmtId="3" fontId="23" fillId="0" borderId="3" xfId="0" applyNumberFormat="1" applyFont="1" applyFill="1" applyBorder="1" applyAlignment="1" applyProtection="1">
      <alignment horizontal="right"/>
      <protection locked="0"/>
    </xf>
    <xf numFmtId="3" fontId="9" fillId="0" borderId="3" xfId="2" applyNumberFormat="1" applyFont="1" applyBorder="1" applyAlignment="1" applyProtection="1">
      <alignment horizontal="right" vertical="top"/>
    </xf>
    <xf numFmtId="3" fontId="9" fillId="0" borderId="3" xfId="3" applyNumberFormat="1" applyFont="1" applyBorder="1" applyAlignment="1">
      <alignment vertical="top"/>
    </xf>
    <xf numFmtId="3" fontId="9" fillId="0" borderId="3" xfId="3" applyNumberFormat="1" applyFont="1" applyBorder="1"/>
    <xf numFmtId="0" fontId="5" fillId="0" borderId="0" xfId="0" applyFont="1" applyAlignment="1">
      <alignment horizontal="right"/>
    </xf>
    <xf numFmtId="0" fontId="24" fillId="0" borderId="0" xfId="0" applyFont="1" applyBorder="1"/>
    <xf numFmtId="3" fontId="2" fillId="0" borderId="0" xfId="0" applyNumberFormat="1" applyFont="1"/>
    <xf numFmtId="3" fontId="2" fillId="0" borderId="0" xfId="0" applyNumberFormat="1" applyFont="1" applyAlignment="1">
      <alignment horizontal="right"/>
    </xf>
    <xf numFmtId="0" fontId="25" fillId="0" borderId="0" xfId="0" applyFont="1"/>
    <xf numFmtId="0" fontId="26" fillId="0" borderId="0" xfId="0" applyFont="1"/>
    <xf numFmtId="165" fontId="4" fillId="0" borderId="0" xfId="0" applyNumberFormat="1" applyFont="1"/>
    <xf numFmtId="0" fontId="3" fillId="4" borderId="0" xfId="0" applyFont="1" applyFill="1"/>
    <xf numFmtId="0" fontId="9" fillId="4" borderId="0" xfId="0" applyFont="1" applyFill="1"/>
    <xf numFmtId="0" fontId="0" fillId="4" borderId="0" xfId="0" applyFill="1" applyBorder="1"/>
    <xf numFmtId="3" fontId="9" fillId="4" borderId="0" xfId="0" applyNumberFormat="1" applyFont="1" applyFill="1" applyBorder="1"/>
    <xf numFmtId="0" fontId="9" fillId="4" borderId="0" xfId="0" applyFont="1" applyFill="1" applyBorder="1"/>
    <xf numFmtId="0" fontId="20" fillId="0" borderId="0" xfId="0" applyFont="1"/>
    <xf numFmtId="0" fontId="21" fillId="0" borderId="0" xfId="0" applyFont="1"/>
    <xf numFmtId="0" fontId="21" fillId="0" borderId="0" xfId="0" applyFont="1" applyBorder="1"/>
    <xf numFmtId="3" fontId="9" fillId="4" borderId="0" xfId="0" applyNumberFormat="1" applyFont="1" applyFill="1"/>
    <xf numFmtId="0" fontId="9" fillId="3" borderId="0" xfId="0" applyFont="1" applyFill="1"/>
    <xf numFmtId="3" fontId="26" fillId="0" borderId="0" xfId="0" applyNumberFormat="1" applyFont="1"/>
    <xf numFmtId="3" fontId="3" fillId="0" borderId="0" xfId="0" applyNumberFormat="1" applyFont="1"/>
    <xf numFmtId="0" fontId="3" fillId="3" borderId="0" xfId="0" applyFont="1" applyFill="1"/>
    <xf numFmtId="3" fontId="3" fillId="3" borderId="0" xfId="0" applyNumberFormat="1" applyFont="1" applyFill="1" applyBorder="1"/>
    <xf numFmtId="0" fontId="3" fillId="3" borderId="3" xfId="0" applyFont="1" applyFill="1" applyBorder="1"/>
    <xf numFmtId="0" fontId="3" fillId="3" borderId="3" xfId="0" applyNumberFormat="1" applyFont="1" applyFill="1" applyBorder="1"/>
    <xf numFmtId="0" fontId="3" fillId="0" borderId="0" xfId="0" applyFont="1" applyFill="1" applyBorder="1"/>
    <xf numFmtId="3" fontId="3" fillId="5" borderId="4" xfId="0" applyNumberFormat="1" applyFont="1" applyFill="1" applyBorder="1" applyAlignment="1" applyProtection="1">
      <alignment horizontal="right"/>
      <protection locked="0"/>
    </xf>
    <xf numFmtId="3" fontId="3" fillId="4" borderId="3" xfId="0" applyNumberFormat="1" applyFont="1" applyFill="1" applyBorder="1" applyAlignment="1" applyProtection="1">
      <alignment horizontal="right"/>
      <protection locked="0"/>
    </xf>
    <xf numFmtId="3" fontId="3" fillId="3" borderId="3" xfId="0" applyNumberFormat="1" applyFont="1" applyFill="1" applyBorder="1"/>
    <xf numFmtId="0" fontId="0" fillId="0" borderId="0" xfId="0" applyNumberFormat="1" applyBorder="1"/>
    <xf numFmtId="3" fontId="0" fillId="0" borderId="0" xfId="0" applyNumberFormat="1" applyFont="1"/>
    <xf numFmtId="3" fontId="27" fillId="0" borderId="3" xfId="0" applyNumberFormat="1" applyFont="1" applyFill="1" applyBorder="1"/>
    <xf numFmtId="0" fontId="3" fillId="3" borderId="0" xfId="0" applyFont="1" applyFill="1"/>
    <xf numFmtId="0" fontId="3" fillId="3" borderId="3" xfId="0" applyFont="1" applyFill="1" applyBorder="1"/>
    <xf numFmtId="0" fontId="3" fillId="0" borderId="3" xfId="0" applyFont="1" applyBorder="1"/>
    <xf numFmtId="3" fontId="3" fillId="3" borderId="3" xfId="0" applyNumberFormat="1" applyFont="1" applyFill="1" applyBorder="1"/>
    <xf numFmtId="0" fontId="9" fillId="3" borderId="3" xfId="0" applyFont="1" applyFill="1" applyBorder="1"/>
    <xf numFmtId="3" fontId="9" fillId="4" borderId="0" xfId="0" applyNumberFormat="1" applyFont="1" applyFill="1"/>
    <xf numFmtId="3" fontId="28" fillId="0" borderId="3" xfId="0" applyNumberFormat="1" applyFont="1" applyFill="1" applyBorder="1" applyProtection="1">
      <protection locked="0"/>
    </xf>
    <xf numFmtId="3" fontId="28" fillId="0" borderId="3" xfId="0" applyNumberFormat="1" applyFont="1" applyFill="1" applyBorder="1"/>
    <xf numFmtId="3" fontId="28" fillId="0" borderId="3" xfId="0" applyNumberFormat="1" applyFont="1" applyFill="1" applyBorder="1" applyAlignment="1" applyProtection="1">
      <alignment horizontal="right"/>
      <protection locked="0"/>
    </xf>
    <xf numFmtId="0" fontId="29" fillId="0" borderId="0" xfId="0" applyFont="1"/>
    <xf numFmtId="0" fontId="10" fillId="0" borderId="0" xfId="0" applyFont="1"/>
    <xf numFmtId="0" fontId="3" fillId="6" borderId="3" xfId="0" applyFont="1" applyFill="1" applyBorder="1"/>
    <xf numFmtId="3" fontId="9" fillId="0" borderId="3" xfId="0" applyNumberFormat="1" applyFont="1" applyFill="1" applyBorder="1" applyAlignment="1">
      <alignment horizontal="right"/>
    </xf>
    <xf numFmtId="0" fontId="23" fillId="0" borderId="0" xfId="0" applyFont="1" applyFill="1" applyBorder="1"/>
    <xf numFmtId="3" fontId="28" fillId="0" borderId="0" xfId="0" applyNumberFormat="1" applyFont="1" applyFill="1" applyBorder="1" applyProtection="1">
      <protection locked="0"/>
    </xf>
    <xf numFmtId="3" fontId="28" fillId="0" borderId="0" xfId="0" applyNumberFormat="1" applyFont="1" applyFill="1" applyBorder="1"/>
    <xf numFmtId="3" fontId="28" fillId="0" borderId="0" xfId="0" applyNumberFormat="1" applyFont="1" applyFill="1" applyBorder="1" applyAlignment="1" applyProtection="1">
      <alignment horizontal="right"/>
      <protection locked="0"/>
    </xf>
    <xf numFmtId="0" fontId="28" fillId="0" borderId="0" xfId="0" applyFont="1" applyFill="1" applyBorder="1"/>
    <xf numFmtId="0" fontId="3" fillId="0" borderId="0" xfId="0" applyFont="1" applyFill="1"/>
    <xf numFmtId="0" fontId="30" fillId="4" borderId="0" xfId="0" applyFont="1" applyFill="1" applyBorder="1"/>
    <xf numFmtId="0" fontId="30" fillId="4" borderId="0" xfId="0" applyFont="1" applyFill="1"/>
    <xf numFmtId="3" fontId="9" fillId="0" borderId="5" xfId="0" applyNumberFormat="1" applyFont="1" applyBorder="1"/>
    <xf numFmtId="3" fontId="9" fillId="0" borderId="5" xfId="0" applyNumberFormat="1" applyFont="1" applyFill="1" applyBorder="1" applyProtection="1">
      <protection locked="0"/>
    </xf>
    <xf numFmtId="3" fontId="28" fillId="0" borderId="5" xfId="0" applyNumberFormat="1" applyFont="1" applyFill="1" applyBorder="1" applyProtection="1">
      <protection locked="0"/>
    </xf>
    <xf numFmtId="3" fontId="9" fillId="0" borderId="5" xfId="0" applyNumberFormat="1" applyFont="1" applyFill="1" applyBorder="1" applyAlignment="1" applyProtection="1">
      <alignment horizontal="right"/>
      <protection locked="0"/>
    </xf>
    <xf numFmtId="3" fontId="28" fillId="0" borderId="5" xfId="0" applyNumberFormat="1" applyFont="1" applyFill="1" applyBorder="1"/>
    <xf numFmtId="3" fontId="9" fillId="0" borderId="5" xfId="0" applyNumberFormat="1" applyFont="1" applyFill="1" applyBorder="1" applyAlignment="1">
      <alignment horizontal="right"/>
    </xf>
    <xf numFmtId="3" fontId="28" fillId="0" borderId="5" xfId="0" applyNumberFormat="1" applyFont="1" applyFill="1" applyBorder="1" applyAlignment="1" applyProtection="1">
      <alignment horizontal="right"/>
      <protection locked="0"/>
    </xf>
    <xf numFmtId="0" fontId="9" fillId="0" borderId="5" xfId="0" applyFont="1" applyBorder="1"/>
    <xf numFmtId="0" fontId="9" fillId="0" borderId="3" xfId="0" applyFont="1" applyFill="1" applyBorder="1"/>
    <xf numFmtId="0" fontId="3" fillId="0" borderId="3" xfId="0" applyFont="1" applyFill="1" applyBorder="1"/>
    <xf numFmtId="0" fontId="26" fillId="0" borderId="0" xfId="0" applyFont="1" applyAlignment="1">
      <alignment horizontal="left" wrapText="1"/>
    </xf>
    <xf numFmtId="0" fontId="4" fillId="0" borderId="0" xfId="0" applyFont="1" applyFill="1"/>
    <xf numFmtId="0" fontId="3" fillId="0" borderId="0" xfId="0" applyFont="1" applyFill="1" applyBorder="1" applyAlignment="1">
      <alignment horizontal="right"/>
    </xf>
  </cellXfs>
  <cellStyles count="4">
    <cellStyle name="Comma" xfId="1" builtinId="3"/>
    <cellStyle name="Normal" xfId="0" builtinId="0"/>
    <cellStyle name="Normal_Scotland Bulk line graphs" xfId="2"/>
    <cellStyle name="Normal_tsrtable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1f18079bf65b4ba1"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253026123462"/>
          <c:y val="6.796124559272318E-2"/>
          <c:w val="0.66397467561613044"/>
          <c:h val="0.68932120529762086"/>
        </c:manualLayout>
      </c:layout>
      <c:lineChart>
        <c:grouping val="standard"/>
        <c:varyColors val="0"/>
        <c:ser>
          <c:idx val="0"/>
          <c:order val="0"/>
          <c:tx>
            <c:strRef>
              <c:f>'Foreign (imports &amp; exports)'!$A$5</c:f>
              <c:strCache>
                <c:ptCount val="1"/>
                <c:pt idx="0">
                  <c:v>Imports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'Foreign (imports &amp; exports)'!$B$4:$T$4</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'Foreign (imports &amp; exports)'!$B$5:$T$5</c:f>
              <c:numCache>
                <c:formatCode>#,##0</c:formatCode>
                <c:ptCount val="19"/>
                <c:pt idx="0">
                  <c:v>7314</c:v>
                </c:pt>
                <c:pt idx="1">
                  <c:v>6623</c:v>
                </c:pt>
                <c:pt idx="2">
                  <c:v>10822</c:v>
                </c:pt>
                <c:pt idx="3">
                  <c:v>17467</c:v>
                </c:pt>
                <c:pt idx="4">
                  <c:v>11427</c:v>
                </c:pt>
                <c:pt idx="5">
                  <c:v>9501</c:v>
                </c:pt>
                <c:pt idx="6">
                  <c:v>14995</c:v>
                </c:pt>
                <c:pt idx="7">
                  <c:v>17024</c:v>
                </c:pt>
                <c:pt idx="8">
                  <c:v>17909</c:v>
                </c:pt>
                <c:pt idx="9">
                  <c:v>14612</c:v>
                </c:pt>
                <c:pt idx="10">
                  <c:v>16106</c:v>
                </c:pt>
                <c:pt idx="11">
                  <c:v>13532</c:v>
                </c:pt>
                <c:pt idx="12">
                  <c:v>13169</c:v>
                </c:pt>
                <c:pt idx="13">
                  <c:v>14216</c:v>
                </c:pt>
                <c:pt idx="14">
                  <c:v>16254</c:v>
                </c:pt>
                <c:pt idx="15">
                  <c:v>16501</c:v>
                </c:pt>
                <c:pt idx="16">
                  <c:v>16554</c:v>
                </c:pt>
                <c:pt idx="17">
                  <c:v>13481</c:v>
                </c:pt>
                <c:pt idx="18">
                  <c:v>9486</c:v>
                </c:pt>
              </c:numCache>
            </c:numRef>
          </c:val>
          <c:smooth val="0"/>
        </c:ser>
        <c:ser>
          <c:idx val="1"/>
          <c:order val="1"/>
          <c:tx>
            <c:strRef>
              <c:f>'Foreign (imports &amp; exports)'!$A$6</c:f>
              <c:strCache>
                <c:ptCount val="1"/>
                <c:pt idx="0">
                  <c:v>Exports</c:v>
                </c:pt>
              </c:strCache>
            </c:strRef>
          </c:tx>
          <c:spPr>
            <a:ln w="12700">
              <a:solidFill>
                <a:srgbClr val="996633"/>
              </a:solidFill>
              <a:prstDash val="solid"/>
            </a:ln>
          </c:spPr>
          <c:marker>
            <c:symbol val="square"/>
            <c:size val="5"/>
            <c:spPr>
              <a:solidFill>
                <a:srgbClr val="996633"/>
              </a:solidFill>
              <a:ln>
                <a:solidFill>
                  <a:srgbClr val="996633"/>
                </a:solidFill>
                <a:prstDash val="solid"/>
              </a:ln>
            </c:spPr>
          </c:marker>
          <c:cat>
            <c:numRef>
              <c:f>'Foreign (imports &amp; exports)'!$B$4:$T$4</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'Foreign (imports &amp; exports)'!$B$6:$T$6</c:f>
              <c:numCache>
                <c:formatCode>#,##0</c:formatCode>
                <c:ptCount val="19"/>
                <c:pt idx="0">
                  <c:v>60584</c:v>
                </c:pt>
                <c:pt idx="1">
                  <c:v>67222</c:v>
                </c:pt>
                <c:pt idx="2">
                  <c:v>73194</c:v>
                </c:pt>
                <c:pt idx="3">
                  <c:v>67003</c:v>
                </c:pt>
                <c:pt idx="4">
                  <c:v>67783</c:v>
                </c:pt>
                <c:pt idx="5">
                  <c:v>58903</c:v>
                </c:pt>
                <c:pt idx="6">
                  <c:v>54454</c:v>
                </c:pt>
                <c:pt idx="7">
                  <c:v>45002</c:v>
                </c:pt>
                <c:pt idx="8">
                  <c:v>43994</c:v>
                </c:pt>
                <c:pt idx="9">
                  <c:v>45581</c:v>
                </c:pt>
                <c:pt idx="10">
                  <c:v>42416</c:v>
                </c:pt>
                <c:pt idx="11">
                  <c:v>38321</c:v>
                </c:pt>
                <c:pt idx="12">
                  <c:v>39891</c:v>
                </c:pt>
                <c:pt idx="13">
                  <c:v>33358</c:v>
                </c:pt>
                <c:pt idx="14">
                  <c:v>32060</c:v>
                </c:pt>
                <c:pt idx="15">
                  <c:v>31583</c:v>
                </c:pt>
                <c:pt idx="16">
                  <c:v>30842</c:v>
                </c:pt>
                <c:pt idx="17">
                  <c:v>30259</c:v>
                </c:pt>
                <c:pt idx="18">
                  <c:v>32974</c:v>
                </c:pt>
              </c:numCache>
            </c:numRef>
          </c:val>
          <c:smooth val="0"/>
        </c:ser>
        <c:ser>
          <c:idx val="2"/>
          <c:order val="2"/>
          <c:tx>
            <c:strRef>
              <c:f>'Foreign (imports &amp; exports)'!$A$7</c:f>
              <c:strCache>
                <c:ptCount val="1"/>
                <c:pt idx="0">
                  <c:v>Domestic</c:v>
                </c:pt>
              </c:strCache>
            </c:strRef>
          </c:tx>
          <c:spPr>
            <a:ln w="12700">
              <a:solidFill>
                <a:srgbClr val="339933"/>
              </a:solidFill>
              <a:prstDash val="solid"/>
            </a:ln>
          </c:spPr>
          <c:marker>
            <c:symbol val="triangle"/>
            <c:size val="5"/>
            <c:spPr>
              <a:solidFill>
                <a:srgbClr val="339933"/>
              </a:solidFill>
              <a:ln>
                <a:solidFill>
                  <a:srgbClr val="339933"/>
                </a:solidFill>
                <a:prstDash val="solid"/>
              </a:ln>
            </c:spPr>
          </c:marker>
          <c:cat>
            <c:numRef>
              <c:f>'Foreign (imports &amp; exports)'!$B$4:$T$4</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'Foreign (imports &amp; exports)'!$B$7:$T$7</c:f>
              <c:numCache>
                <c:formatCode>#,##0</c:formatCode>
                <c:ptCount val="19"/>
                <c:pt idx="0">
                  <c:v>47782</c:v>
                </c:pt>
                <c:pt idx="1">
                  <c:v>50293</c:v>
                </c:pt>
                <c:pt idx="2">
                  <c:v>42916</c:v>
                </c:pt>
                <c:pt idx="3">
                  <c:v>35098</c:v>
                </c:pt>
                <c:pt idx="4">
                  <c:v>38882</c:v>
                </c:pt>
                <c:pt idx="5">
                  <c:v>38068</c:v>
                </c:pt>
                <c:pt idx="6">
                  <c:v>36970</c:v>
                </c:pt>
                <c:pt idx="7">
                  <c:v>42967</c:v>
                </c:pt>
                <c:pt idx="8">
                  <c:v>35718</c:v>
                </c:pt>
                <c:pt idx="9">
                  <c:v>37619</c:v>
                </c:pt>
                <c:pt idx="10">
                  <c:v>33586</c:v>
                </c:pt>
                <c:pt idx="11">
                  <c:v>30228</c:v>
                </c:pt>
                <c:pt idx="12">
                  <c:v>27468</c:v>
                </c:pt>
                <c:pt idx="13">
                  <c:v>26379</c:v>
                </c:pt>
                <c:pt idx="14">
                  <c:v>24519</c:v>
                </c:pt>
                <c:pt idx="15">
                  <c:v>19833</c:v>
                </c:pt>
                <c:pt idx="16">
                  <c:v>20219</c:v>
                </c:pt>
                <c:pt idx="17">
                  <c:v>22813</c:v>
                </c:pt>
                <c:pt idx="18">
                  <c:v>20950</c:v>
                </c:pt>
              </c:numCache>
            </c:numRef>
          </c:val>
          <c:smooth val="0"/>
        </c:ser>
        <c:ser>
          <c:idx val="3"/>
          <c:order val="3"/>
          <c:tx>
            <c:strRef>
              <c:f>'Foreign (imports &amp; exports)'!$A$8</c:f>
              <c:strCache>
                <c:ptCount val="1"/>
                <c:pt idx="0">
                  <c:v>TOTAL</c:v>
                </c:pt>
              </c:strCache>
            </c:strRef>
          </c:tx>
          <c:cat>
            <c:numRef>
              <c:f>'Foreign (imports &amp; exports)'!$B$4:$T$4</c:f>
              <c:numCache>
                <c:formatCode>General</c:formatCod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numCache>
            </c:numRef>
          </c:cat>
          <c:val>
            <c:numRef>
              <c:f>'Foreign (imports &amp; exports)'!$B$8:$T$8</c:f>
              <c:numCache>
                <c:formatCode>#,##0</c:formatCode>
                <c:ptCount val="19"/>
                <c:pt idx="0">
                  <c:v>115680</c:v>
                </c:pt>
                <c:pt idx="1">
                  <c:v>124138</c:v>
                </c:pt>
                <c:pt idx="2">
                  <c:v>126932</c:v>
                </c:pt>
                <c:pt idx="3">
                  <c:v>119568</c:v>
                </c:pt>
                <c:pt idx="4">
                  <c:v>118090</c:v>
                </c:pt>
                <c:pt idx="5">
                  <c:v>106472</c:v>
                </c:pt>
                <c:pt idx="6">
                  <c:v>106417</c:v>
                </c:pt>
                <c:pt idx="7">
                  <c:v>104992</c:v>
                </c:pt>
                <c:pt idx="8">
                  <c:v>97621</c:v>
                </c:pt>
                <c:pt idx="9">
                  <c:v>97812</c:v>
                </c:pt>
                <c:pt idx="10">
                  <c:v>92108</c:v>
                </c:pt>
                <c:pt idx="11">
                  <c:v>82081</c:v>
                </c:pt>
                <c:pt idx="12">
                  <c:v>80525</c:v>
                </c:pt>
                <c:pt idx="13">
                  <c:v>73952</c:v>
                </c:pt>
                <c:pt idx="14">
                  <c:v>72832</c:v>
                </c:pt>
                <c:pt idx="15">
                  <c:v>67917</c:v>
                </c:pt>
                <c:pt idx="16">
                  <c:v>67615</c:v>
                </c:pt>
                <c:pt idx="17">
                  <c:v>66552</c:v>
                </c:pt>
                <c:pt idx="18">
                  <c:v>63409</c:v>
                </c:pt>
              </c:numCache>
            </c:numRef>
          </c:val>
          <c:smooth val="0"/>
        </c:ser>
        <c:dLbls>
          <c:showLegendKey val="0"/>
          <c:showVal val="0"/>
          <c:showCatName val="0"/>
          <c:showSerName val="0"/>
          <c:showPercent val="0"/>
          <c:showBubbleSize val="0"/>
        </c:dLbls>
        <c:marker val="1"/>
        <c:smooth val="0"/>
        <c:axId val="159511680"/>
        <c:axId val="159513600"/>
      </c:lineChart>
      <c:catAx>
        <c:axId val="1595116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42649468493336562"/>
              <c:y val="0.893204902785209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9513600"/>
        <c:crosses val="autoZero"/>
        <c:auto val="1"/>
        <c:lblAlgn val="ctr"/>
        <c:lblOffset val="100"/>
        <c:tickLblSkip val="1"/>
        <c:tickMarkSkip val="1"/>
        <c:noMultiLvlLbl val="0"/>
      </c:catAx>
      <c:valAx>
        <c:axId val="15951360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Tonnage (M)</a:t>
                </a:r>
              </a:p>
            </c:rich>
          </c:tx>
          <c:layout>
            <c:manualLayout>
              <c:xMode val="edge"/>
              <c:yMode val="edge"/>
              <c:x val="2.5848142164781915E-2"/>
              <c:y val="0.291262390744846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9511680"/>
        <c:crosses val="autoZero"/>
        <c:crossBetween val="between"/>
        <c:dispUnits>
          <c:builtInUnit val="thousands"/>
        </c:dispUnits>
      </c:valAx>
      <c:spPr>
        <a:solidFill>
          <a:srgbClr val="FFFFFF"/>
        </a:solidFill>
        <a:ln w="12700">
          <a:solidFill>
            <a:srgbClr val="FFFFFF"/>
          </a:solidFill>
          <a:prstDash val="solid"/>
        </a:ln>
      </c:spPr>
    </c:plotArea>
    <c:legend>
      <c:legendPos val="r"/>
      <c:layout>
        <c:manualLayout>
          <c:xMode val="edge"/>
          <c:yMode val="edge"/>
          <c:x val="0.80936995153473357"/>
          <c:y val="0.32524271844660196"/>
          <c:w val="0.16552134747477351"/>
          <c:h val="0.235171622964605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Clyde</a:t>
            </a:r>
          </a:p>
        </c:rich>
      </c:tx>
      <c:layout>
        <c:manualLayout>
          <c:xMode val="edge"/>
          <c:yMode val="edge"/>
          <c:x val="0.4645444671900914"/>
          <c:y val="3.4883720930232558E-2"/>
        </c:manualLayout>
      </c:layout>
      <c:overlay val="0"/>
      <c:spPr>
        <a:noFill/>
        <a:ln w="25400">
          <a:noFill/>
        </a:ln>
      </c:spPr>
    </c:title>
    <c:autoTitleDeleted val="0"/>
    <c:plotArea>
      <c:layout>
        <c:manualLayout>
          <c:layoutTarget val="inner"/>
          <c:xMode val="edge"/>
          <c:yMode val="edge"/>
          <c:x val="0.162084050857602"/>
          <c:y val="0.11337209302325582"/>
          <c:w val="0.81620897039006701"/>
          <c:h val="0.61337209302325579"/>
        </c:manualLayout>
      </c:layout>
      <c:lineChart>
        <c:grouping val="standard"/>
        <c:varyColors val="0"/>
        <c:ser>
          <c:idx val="0"/>
          <c:order val="0"/>
          <c:tx>
            <c:strRef>
              <c:f>'Tonnages by cargo type'!$C$13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type'!$D$13:$O$13</c:f>
              <c:numCache>
                <c:formatCode>#,##0</c:formatCode>
                <c:ptCount val="12"/>
                <c:pt idx="0">
                  <c:v>3473000</c:v>
                </c:pt>
                <c:pt idx="1">
                  <c:v>3626000</c:v>
                </c:pt>
                <c:pt idx="2">
                  <c:v>3568000</c:v>
                </c:pt>
                <c:pt idx="3">
                  <c:v>5149000</c:v>
                </c:pt>
                <c:pt idx="4">
                  <c:v>4685485</c:v>
                </c:pt>
                <c:pt idx="5">
                  <c:v>4853000</c:v>
                </c:pt>
                <c:pt idx="6">
                  <c:v>5124000</c:v>
                </c:pt>
                <c:pt idx="7">
                  <c:v>5945000</c:v>
                </c:pt>
                <c:pt idx="8">
                  <c:v>5777000</c:v>
                </c:pt>
                <c:pt idx="9">
                  <c:v>6952000</c:v>
                </c:pt>
                <c:pt idx="10">
                  <c:v>6729000</c:v>
                </c:pt>
                <c:pt idx="11">
                  <c:v>6125000</c:v>
                </c:pt>
              </c:numCache>
            </c:numRef>
          </c:val>
          <c:smooth val="0"/>
        </c:ser>
        <c:ser>
          <c:idx val="1"/>
          <c:order val="1"/>
          <c:tx>
            <c:strRef>
              <c:f>'Tonnages by cargo type'!$C$14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type'!$D$14:$O$14</c:f>
              <c:numCache>
                <c:formatCode>#,##0</c:formatCode>
                <c:ptCount val="12"/>
                <c:pt idx="0">
                  <c:v>11334000</c:v>
                </c:pt>
                <c:pt idx="1">
                  <c:v>10397000</c:v>
                </c:pt>
                <c:pt idx="2">
                  <c:v>7249000</c:v>
                </c:pt>
                <c:pt idx="3">
                  <c:v>8095000</c:v>
                </c:pt>
                <c:pt idx="4">
                  <c:v>6904211</c:v>
                </c:pt>
                <c:pt idx="5">
                  <c:v>6793000</c:v>
                </c:pt>
                <c:pt idx="6">
                  <c:v>7564000</c:v>
                </c:pt>
                <c:pt idx="7">
                  <c:v>8778000</c:v>
                </c:pt>
                <c:pt idx="8">
                  <c:v>8377000</c:v>
                </c:pt>
                <c:pt idx="9">
                  <c:v>8451000</c:v>
                </c:pt>
                <c:pt idx="10">
                  <c:v>4899000</c:v>
                </c:pt>
                <c:pt idx="11">
                  <c:v>1668000</c:v>
                </c:pt>
              </c:numCache>
            </c:numRef>
          </c:val>
          <c:smooth val="0"/>
        </c:ser>
        <c:ser>
          <c:idx val="2"/>
          <c:order val="2"/>
          <c:tx>
            <c:strRef>
              <c:f>'Tonnages by cargo type'!$C$15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type'!$D$15:$O$15</c:f>
              <c:numCache>
                <c:formatCode>#,##0</c:formatCode>
                <c:ptCount val="12"/>
                <c:pt idx="0">
                  <c:v>370000</c:v>
                </c:pt>
                <c:pt idx="1">
                  <c:v>398000</c:v>
                </c:pt>
                <c:pt idx="2">
                  <c:v>469000</c:v>
                </c:pt>
                <c:pt idx="3">
                  <c:v>439000</c:v>
                </c:pt>
                <c:pt idx="4">
                  <c:v>446748</c:v>
                </c:pt>
                <c:pt idx="5">
                  <c:v>509000</c:v>
                </c:pt>
                <c:pt idx="6">
                  <c:v>599000</c:v>
                </c:pt>
                <c:pt idx="7">
                  <c:v>588000</c:v>
                </c:pt>
                <c:pt idx="8">
                  <c:v>499000</c:v>
                </c:pt>
                <c:pt idx="9">
                  <c:v>576000</c:v>
                </c:pt>
                <c:pt idx="10">
                  <c:v>634000</c:v>
                </c:pt>
                <c:pt idx="11">
                  <c:v>651000</c:v>
                </c:pt>
              </c:numCache>
            </c:numRef>
          </c:val>
          <c:smooth val="0"/>
        </c:ser>
        <c:ser>
          <c:idx val="3"/>
          <c:order val="3"/>
          <c:tx>
            <c:strRef>
              <c:f>'Tonnages by cargo type'!$C$16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type'!$D$16:$O$16</c:f>
              <c:numCache>
                <c:formatCode>#,##0</c:formatCode>
                <c:ptCount val="12"/>
                <c:pt idx="0">
                  <c:v>560000</c:v>
                </c:pt>
                <c:pt idx="1">
                  <c:v>560000</c:v>
                </c:pt>
                <c:pt idx="2">
                  <c:v>777000</c:v>
                </c:pt>
                <c:pt idx="3">
                  <c:v>654000</c:v>
                </c:pt>
                <c:pt idx="4">
                  <c:v>515680</c:v>
                </c:pt>
                <c:pt idx="5">
                  <c:v>128000</c:v>
                </c:pt>
                <c:pt idx="6">
                  <c:v>144000</c:v>
                </c:pt>
                <c:pt idx="7">
                  <c:v>109000</c:v>
                </c:pt>
                <c:pt idx="8">
                  <c:v>130000</c:v>
                </c:pt>
                <c:pt idx="9">
                  <c:v>221000</c:v>
                </c:pt>
                <c:pt idx="10">
                  <c:v>223000</c:v>
                </c:pt>
                <c:pt idx="11">
                  <c:v>298000</c:v>
                </c:pt>
              </c:numCache>
            </c:numRef>
          </c:val>
          <c:smooth val="0"/>
        </c:ser>
        <c:ser>
          <c:idx val="4"/>
          <c:order val="4"/>
          <c:tx>
            <c:strRef>
              <c:f>'Tonnages by cargo type'!$C$17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type'!$D$17:$O$17</c:f>
              <c:numCache>
                <c:formatCode>#,##0</c:formatCode>
                <c:ptCount val="12"/>
                <c:pt idx="0">
                  <c:v>15737000</c:v>
                </c:pt>
                <c:pt idx="1">
                  <c:v>14981000</c:v>
                </c:pt>
                <c:pt idx="2">
                  <c:v>12063000</c:v>
                </c:pt>
                <c:pt idx="3">
                  <c:v>14338000</c:v>
                </c:pt>
                <c:pt idx="4">
                  <c:v>12552124</c:v>
                </c:pt>
                <c:pt idx="5">
                  <c:v>12283000</c:v>
                </c:pt>
                <c:pt idx="6">
                  <c:v>13431000</c:v>
                </c:pt>
                <c:pt idx="7">
                  <c:v>15421000</c:v>
                </c:pt>
                <c:pt idx="8">
                  <c:v>14783000</c:v>
                </c:pt>
                <c:pt idx="9">
                  <c:v>16201000</c:v>
                </c:pt>
                <c:pt idx="10">
                  <c:v>12484000</c:v>
                </c:pt>
                <c:pt idx="11">
                  <c:v>8742000</c:v>
                </c:pt>
              </c:numCache>
            </c:numRef>
          </c:val>
          <c:smooth val="0"/>
        </c:ser>
        <c:dLbls>
          <c:showLegendKey val="0"/>
          <c:showVal val="0"/>
          <c:showCatName val="0"/>
          <c:showSerName val="0"/>
          <c:showPercent val="0"/>
          <c:showBubbleSize val="0"/>
        </c:dLbls>
        <c:marker val="1"/>
        <c:smooth val="0"/>
        <c:axId val="173488384"/>
        <c:axId val="173499136"/>
      </c:lineChart>
      <c:catAx>
        <c:axId val="173488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99136"/>
        <c:crosses val="autoZero"/>
        <c:auto val="1"/>
        <c:lblAlgn val="ctr"/>
        <c:lblOffset val="100"/>
        <c:tickLblSkip val="1"/>
        <c:tickMarkSkip val="1"/>
        <c:noMultiLvlLbl val="0"/>
      </c:catAx>
      <c:valAx>
        <c:axId val="17349913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24611229628729E-2"/>
              <c:y val="0.32558139534883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88384"/>
        <c:crosses val="autoZero"/>
        <c:crossBetween val="between"/>
      </c:valAx>
      <c:spPr>
        <a:noFill/>
        <a:ln w="12700">
          <a:solidFill>
            <a:srgbClr val="808080"/>
          </a:solidFill>
          <a:prstDash val="solid"/>
        </a:ln>
      </c:spPr>
    </c:plotArea>
    <c:legend>
      <c:legendPos val="b"/>
      <c:layout>
        <c:manualLayout>
          <c:xMode val="edge"/>
          <c:yMode val="edge"/>
          <c:x val="1.5918969280657339E-2"/>
          <c:y val="0.9098837209302324"/>
          <c:w val="0.97684584222215476"/>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Orkney</a:t>
            </a:r>
          </a:p>
        </c:rich>
      </c:tx>
      <c:layout>
        <c:manualLayout>
          <c:xMode val="edge"/>
          <c:yMode val="edge"/>
          <c:x val="0.4573085720625199"/>
          <c:y val="3.4285714285714294E-2"/>
        </c:manualLayout>
      </c:layout>
      <c:overlay val="0"/>
      <c:spPr>
        <a:noFill/>
        <a:ln w="25400">
          <a:noFill/>
        </a:ln>
      </c:spPr>
    </c:title>
    <c:autoTitleDeleted val="0"/>
    <c:plotArea>
      <c:layout>
        <c:manualLayout>
          <c:layoutTarget val="inner"/>
          <c:xMode val="edge"/>
          <c:yMode val="edge"/>
          <c:x val="0.17366148306171642"/>
          <c:y val="0.12857142857142859"/>
          <c:w val="0.80463153818595268"/>
          <c:h val="0.60285714285714287"/>
        </c:manualLayout>
      </c:layout>
      <c:lineChart>
        <c:grouping val="standard"/>
        <c:varyColors val="0"/>
        <c:ser>
          <c:idx val="0"/>
          <c:order val="0"/>
          <c:tx>
            <c:strRef>
              <c:f>'Tonnages by cargo type'!$C$38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type'!$D$38:$O$38</c:f>
              <c:numCache>
                <c:formatCode>#,##0</c:formatCode>
                <c:ptCount val="12"/>
                <c:pt idx="0">
                  <c:v>14375000</c:v>
                </c:pt>
                <c:pt idx="1">
                  <c:v>11100000</c:v>
                </c:pt>
                <c:pt idx="2">
                  <c:v>10413000</c:v>
                </c:pt>
                <c:pt idx="3">
                  <c:v>4594000</c:v>
                </c:pt>
                <c:pt idx="4">
                  <c:v>3026438</c:v>
                </c:pt>
                <c:pt idx="5">
                  <c:v>2998000</c:v>
                </c:pt>
                <c:pt idx="6">
                  <c:v>2095000</c:v>
                </c:pt>
                <c:pt idx="7">
                  <c:v>1486000</c:v>
                </c:pt>
                <c:pt idx="8">
                  <c:v>824000</c:v>
                </c:pt>
                <c:pt idx="9">
                  <c:v>918000</c:v>
                </c:pt>
                <c:pt idx="10">
                  <c:v>3688000</c:v>
                </c:pt>
                <c:pt idx="11">
                  <c:v>4348000</c:v>
                </c:pt>
              </c:numCache>
            </c:numRef>
          </c:val>
          <c:smooth val="0"/>
        </c:ser>
        <c:ser>
          <c:idx val="1"/>
          <c:order val="1"/>
          <c:tx>
            <c:strRef>
              <c:f>'Tonnages by cargo type'!$C$39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type'!$D$39:$O$39</c:f>
              <c:numCache>
                <c:formatCode>#,##0</c:formatCode>
                <c:ptCount val="12"/>
                <c:pt idx="0">
                  <c:v>15000</c:v>
                </c:pt>
                <c:pt idx="1">
                  <c:v>12000</c:v>
                </c:pt>
                <c:pt idx="2">
                  <c:v>10000</c:v>
                </c:pt>
                <c:pt idx="3">
                  <c:v>6000</c:v>
                </c:pt>
                <c:pt idx="4">
                  <c:v>12410</c:v>
                </c:pt>
                <c:pt idx="5">
                  <c:v>20000</c:v>
                </c:pt>
                <c:pt idx="6">
                  <c:v>25000</c:v>
                </c:pt>
                <c:pt idx="7">
                  <c:v>15000</c:v>
                </c:pt>
                <c:pt idx="8">
                  <c:v>11000</c:v>
                </c:pt>
                <c:pt idx="9">
                  <c:v>12000</c:v>
                </c:pt>
                <c:pt idx="10">
                  <c:v>16000</c:v>
                </c:pt>
                <c:pt idx="11">
                  <c:v>9000</c:v>
                </c:pt>
              </c:numCache>
            </c:numRef>
          </c:val>
          <c:smooth val="0"/>
        </c:ser>
        <c:ser>
          <c:idx val="2"/>
          <c:order val="2"/>
          <c:tx>
            <c:strRef>
              <c:f>'Tonnages by cargo type'!$C$40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type'!$D$40:$O$40</c:f>
              <c:numCache>
                <c:formatCode>#,##0</c:formatCode>
                <c:ptCount val="12"/>
                <c:pt idx="0">
                  <c:v>115000</c:v>
                </c:pt>
                <c:pt idx="1">
                  <c:v>115000</c:v>
                </c:pt>
                <c:pt idx="2">
                  <c:v>153000</c:v>
                </c:pt>
                <c:pt idx="3">
                  <c:v>161000</c:v>
                </c:pt>
                <c:pt idx="4">
                  <c:v>181740</c:v>
                </c:pt>
                <c:pt idx="5">
                  <c:v>213000</c:v>
                </c:pt>
                <c:pt idx="6">
                  <c:v>211000</c:v>
                </c:pt>
                <c:pt idx="7">
                  <c:v>215000</c:v>
                </c:pt>
                <c:pt idx="8">
                  <c:v>208000</c:v>
                </c:pt>
                <c:pt idx="9">
                  <c:v>209000</c:v>
                </c:pt>
                <c:pt idx="10">
                  <c:v>234000</c:v>
                </c:pt>
                <c:pt idx="11">
                  <c:v>243000</c:v>
                </c:pt>
              </c:numCache>
            </c:numRef>
          </c:val>
          <c:smooth val="0"/>
        </c:ser>
        <c:ser>
          <c:idx val="3"/>
          <c:order val="3"/>
          <c:tx>
            <c:strRef>
              <c:f>'Tonnages by cargo type'!$C$41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type'!$D$41:$O$41</c:f>
              <c:numCache>
                <c:formatCode>#,##0</c:formatCode>
                <c:ptCount val="12"/>
                <c:pt idx="0">
                  <c:v>29000</c:v>
                </c:pt>
                <c:pt idx="1">
                  <c:v>21000</c:v>
                </c:pt>
                <c:pt idx="2">
                  <c:v>16000</c:v>
                </c:pt>
                <c:pt idx="3">
                  <c:v>29000</c:v>
                </c:pt>
                <c:pt idx="4">
                  <c:v>20906</c:v>
                </c:pt>
                <c:pt idx="5">
                  <c:v>14000</c:v>
                </c:pt>
                <c:pt idx="6">
                  <c:v>13000</c:v>
                </c:pt>
                <c:pt idx="7">
                  <c:v>13000</c:v>
                </c:pt>
                <c:pt idx="8">
                  <c:v>11000</c:v>
                </c:pt>
                <c:pt idx="9">
                  <c:v>12000</c:v>
                </c:pt>
                <c:pt idx="10">
                  <c:v>7000</c:v>
                </c:pt>
                <c:pt idx="11">
                  <c:v>15000</c:v>
                </c:pt>
              </c:numCache>
            </c:numRef>
          </c:val>
          <c:smooth val="0"/>
        </c:ser>
        <c:ser>
          <c:idx val="4"/>
          <c:order val="4"/>
          <c:tx>
            <c:strRef>
              <c:f>'Tonnages by cargo type'!$C$42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type'!$D$42:$O$42</c:f>
              <c:numCache>
                <c:formatCode>#,##0</c:formatCode>
                <c:ptCount val="12"/>
                <c:pt idx="0">
                  <c:v>14534000</c:v>
                </c:pt>
                <c:pt idx="1">
                  <c:v>11249000</c:v>
                </c:pt>
                <c:pt idx="2">
                  <c:v>10592000</c:v>
                </c:pt>
                <c:pt idx="3">
                  <c:v>4789000</c:v>
                </c:pt>
                <c:pt idx="4">
                  <c:v>3241494</c:v>
                </c:pt>
                <c:pt idx="5">
                  <c:v>3244000</c:v>
                </c:pt>
                <c:pt idx="6">
                  <c:v>2344000</c:v>
                </c:pt>
                <c:pt idx="7">
                  <c:v>1729000</c:v>
                </c:pt>
                <c:pt idx="8">
                  <c:v>1054000</c:v>
                </c:pt>
                <c:pt idx="9">
                  <c:v>1151000</c:v>
                </c:pt>
                <c:pt idx="10">
                  <c:v>3945000</c:v>
                </c:pt>
                <c:pt idx="11">
                  <c:v>4615000</c:v>
                </c:pt>
              </c:numCache>
            </c:numRef>
          </c:val>
          <c:smooth val="0"/>
        </c:ser>
        <c:dLbls>
          <c:showLegendKey val="0"/>
          <c:showVal val="0"/>
          <c:showCatName val="0"/>
          <c:showSerName val="0"/>
          <c:showPercent val="0"/>
          <c:showBubbleSize val="0"/>
        </c:dLbls>
        <c:marker val="1"/>
        <c:smooth val="0"/>
        <c:axId val="173166592"/>
        <c:axId val="173168896"/>
      </c:lineChart>
      <c:catAx>
        <c:axId val="173166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71674579749231"/>
              <c:y val="0.817142857142857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168896"/>
        <c:crosses val="autoZero"/>
        <c:auto val="1"/>
        <c:lblAlgn val="ctr"/>
        <c:lblOffset val="100"/>
        <c:tickLblSkip val="1"/>
        <c:tickMarkSkip val="1"/>
        <c:noMultiLvlLbl val="0"/>
      </c:catAx>
      <c:valAx>
        <c:axId val="17316889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7142857142857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166592"/>
        <c:crosses val="autoZero"/>
        <c:crossBetween val="between"/>
      </c:valAx>
      <c:spPr>
        <a:noFill/>
        <a:ln w="12700">
          <a:solidFill>
            <a:srgbClr val="808080"/>
          </a:solidFill>
          <a:prstDash val="solid"/>
        </a:ln>
      </c:spPr>
    </c:plotArea>
    <c:legend>
      <c:legendPos val="b"/>
      <c:layout>
        <c:manualLayout>
          <c:xMode val="edge"/>
          <c:yMode val="edge"/>
          <c:x val="0.18813327331685942"/>
          <c:y val="0.9114285714285717"/>
          <c:w val="0.767004883522581"/>
          <c:h val="6.2857142857142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Sullom voe</a:t>
            </a:r>
          </a:p>
        </c:rich>
      </c:tx>
      <c:layout>
        <c:manualLayout>
          <c:xMode val="edge"/>
          <c:yMode val="edge"/>
          <c:x val="0.43368107302533532"/>
          <c:y val="3.4883720930232558E-2"/>
        </c:manualLayout>
      </c:layout>
      <c:overlay val="0"/>
      <c:spPr>
        <a:noFill/>
        <a:ln w="25400">
          <a:noFill/>
        </a:ln>
      </c:spPr>
    </c:title>
    <c:autoTitleDeleted val="0"/>
    <c:plotArea>
      <c:layout>
        <c:manualLayout>
          <c:layoutTarget val="inner"/>
          <c:xMode val="edge"/>
          <c:yMode val="edge"/>
          <c:x val="0.17883755588673625"/>
          <c:y val="0.12790697674418605"/>
          <c:w val="0.79880774962742163"/>
          <c:h val="0.59883720930232542"/>
        </c:manualLayout>
      </c:layout>
      <c:lineChart>
        <c:grouping val="standard"/>
        <c:varyColors val="0"/>
        <c:ser>
          <c:idx val="0"/>
          <c:order val="0"/>
          <c:tx>
            <c:strRef>
              <c:f>'Tonnages by cargo type'!$C$53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type'!$D$53:$O$53</c:f>
              <c:numCache>
                <c:formatCode>#,##0</c:formatCode>
                <c:ptCount val="12"/>
                <c:pt idx="0">
                  <c:v>20494000</c:v>
                </c:pt>
                <c:pt idx="1">
                  <c:v>19417000</c:v>
                </c:pt>
                <c:pt idx="2">
                  <c:v>16537000</c:v>
                </c:pt>
                <c:pt idx="3">
                  <c:v>14507000</c:v>
                </c:pt>
                <c:pt idx="4">
                  <c:v>11216595</c:v>
                </c:pt>
                <c:pt idx="5">
                  <c:v>11202000</c:v>
                </c:pt>
                <c:pt idx="6">
                  <c:v>10134000</c:v>
                </c:pt>
                <c:pt idx="7">
                  <c:v>11339000</c:v>
                </c:pt>
                <c:pt idx="8">
                  <c:v>6357000</c:v>
                </c:pt>
                <c:pt idx="9">
                  <c:v>7180000</c:v>
                </c:pt>
                <c:pt idx="10">
                  <c:v>6114000</c:v>
                </c:pt>
                <c:pt idx="11">
                  <c:v>6179000</c:v>
                </c:pt>
              </c:numCache>
            </c:numRef>
          </c:val>
          <c:smooth val="0"/>
        </c:ser>
        <c:ser>
          <c:idx val="1"/>
          <c:order val="1"/>
          <c:tx>
            <c:strRef>
              <c:f>'Tonnages by cargo type'!$C$54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type'!$D$54:$O$54</c:f>
              <c:numCache>
                <c:formatCode>#,##0</c:formatCode>
                <c:ptCount val="12"/>
                <c:pt idx="0">
                  <c:v>0</c:v>
                </c:pt>
                <c:pt idx="1">
                  <c:v>0</c:v>
                </c:pt>
                <c:pt idx="2">
                  <c:v>0</c:v>
                </c:pt>
                <c:pt idx="3">
                  <c:v>0</c:v>
                </c:pt>
                <c:pt idx="4">
                  <c:v>0</c:v>
                </c:pt>
                <c:pt idx="5">
                  <c:v>69000</c:v>
                </c:pt>
                <c:pt idx="6">
                  <c:v>12000</c:v>
                </c:pt>
                <c:pt idx="7">
                  <c:v>57000</c:v>
                </c:pt>
                <c:pt idx="8">
                  <c:v>13000</c:v>
                </c:pt>
                <c:pt idx="9">
                  <c:v>0</c:v>
                </c:pt>
                <c:pt idx="10">
                  <c:v>5000</c:v>
                </c:pt>
                <c:pt idx="11">
                  <c:v>4000</c:v>
                </c:pt>
              </c:numCache>
            </c:numRef>
          </c:val>
          <c:smooth val="0"/>
        </c:ser>
        <c:ser>
          <c:idx val="2"/>
          <c:order val="2"/>
          <c:tx>
            <c:strRef>
              <c:f>'Tonnages by cargo type'!$C$55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type'!$D$55:$O$55</c:f>
              <c:numCache>
                <c:formatCode>#,##0</c:formatCode>
                <c:ptCount val="12"/>
                <c:pt idx="0">
                  <c:v>0</c:v>
                </c:pt>
                <c:pt idx="1">
                  <c:v>0</c:v>
                </c:pt>
                <c:pt idx="2">
                  <c:v>0</c:v>
                </c:pt>
                <c:pt idx="3">
                  <c:v>0</c:v>
                </c:pt>
                <c:pt idx="4">
                  <c:v>0</c:v>
                </c:pt>
                <c:pt idx="5">
                  <c:v>0</c:v>
                </c:pt>
                <c:pt idx="6">
                  <c:v>0</c:v>
                </c:pt>
                <c:pt idx="7">
                  <c:v>0</c:v>
                </c:pt>
                <c:pt idx="8" formatCode="General">
                  <c:v>0</c:v>
                </c:pt>
                <c:pt idx="9">
                  <c:v>0</c:v>
                </c:pt>
                <c:pt idx="10">
                  <c:v>0</c:v>
                </c:pt>
                <c:pt idx="11">
                  <c:v>0</c:v>
                </c:pt>
              </c:numCache>
            </c:numRef>
          </c:val>
          <c:smooth val="0"/>
        </c:ser>
        <c:ser>
          <c:idx val="3"/>
          <c:order val="3"/>
          <c:tx>
            <c:strRef>
              <c:f>'Tonnages by cargo type'!$C$56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type'!$D$56:$O$56</c:f>
              <c:numCache>
                <c:formatCode>#,##0</c:formatCode>
                <c:ptCount val="12"/>
                <c:pt idx="0">
                  <c:v>47000</c:v>
                </c:pt>
                <c:pt idx="1">
                  <c:v>30000</c:v>
                </c:pt>
                <c:pt idx="2">
                  <c:v>36000</c:v>
                </c:pt>
                <c:pt idx="3">
                  <c:v>32000</c:v>
                </c:pt>
                <c:pt idx="4">
                  <c:v>0</c:v>
                </c:pt>
                <c:pt idx="5">
                  <c:v>0</c:v>
                </c:pt>
                <c:pt idx="6">
                  <c:v>7000</c:v>
                </c:pt>
                <c:pt idx="7">
                  <c:v>2000</c:v>
                </c:pt>
                <c:pt idx="8">
                  <c:v>24000</c:v>
                </c:pt>
                <c:pt idx="9">
                  <c:v>5000</c:v>
                </c:pt>
                <c:pt idx="10">
                  <c:v>0</c:v>
                </c:pt>
                <c:pt idx="11">
                  <c:v>0</c:v>
                </c:pt>
              </c:numCache>
            </c:numRef>
          </c:val>
          <c:smooth val="0"/>
        </c:ser>
        <c:ser>
          <c:idx val="4"/>
          <c:order val="4"/>
          <c:tx>
            <c:strRef>
              <c:f>'Tonnages by cargo type'!$C$57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type'!$D$57:$O$57</c:f>
              <c:numCache>
                <c:formatCode>#,##0</c:formatCode>
                <c:ptCount val="12"/>
                <c:pt idx="0">
                  <c:v>20541000</c:v>
                </c:pt>
                <c:pt idx="1">
                  <c:v>19447000</c:v>
                </c:pt>
                <c:pt idx="2">
                  <c:v>16573000</c:v>
                </c:pt>
                <c:pt idx="3">
                  <c:v>14539000</c:v>
                </c:pt>
                <c:pt idx="4">
                  <c:v>11216595</c:v>
                </c:pt>
                <c:pt idx="5">
                  <c:v>11270000</c:v>
                </c:pt>
                <c:pt idx="6">
                  <c:v>10153000</c:v>
                </c:pt>
                <c:pt idx="7">
                  <c:v>11398000</c:v>
                </c:pt>
                <c:pt idx="8">
                  <c:v>6394000</c:v>
                </c:pt>
                <c:pt idx="9">
                  <c:v>7185000</c:v>
                </c:pt>
                <c:pt idx="10">
                  <c:v>6120000</c:v>
                </c:pt>
                <c:pt idx="11">
                  <c:v>6183000</c:v>
                </c:pt>
              </c:numCache>
            </c:numRef>
          </c:val>
          <c:smooth val="0"/>
        </c:ser>
        <c:dLbls>
          <c:showLegendKey val="0"/>
          <c:showVal val="0"/>
          <c:showCatName val="0"/>
          <c:showSerName val="0"/>
          <c:showPercent val="0"/>
          <c:showBubbleSize val="0"/>
        </c:dLbls>
        <c:marker val="1"/>
        <c:smooth val="0"/>
        <c:axId val="173213184"/>
        <c:axId val="173232128"/>
      </c:lineChart>
      <c:catAx>
        <c:axId val="173213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737704918032771"/>
              <c:y val="0.813953488372093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32128"/>
        <c:crosses val="autoZero"/>
        <c:auto val="1"/>
        <c:lblAlgn val="ctr"/>
        <c:lblOffset val="100"/>
        <c:tickLblSkip val="1"/>
        <c:tickMarkSkip val="1"/>
        <c:noMultiLvlLbl val="0"/>
      </c:catAx>
      <c:valAx>
        <c:axId val="1732321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34302325581395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13184"/>
        <c:crosses val="autoZero"/>
        <c:crossBetween val="between"/>
      </c:valAx>
      <c:spPr>
        <a:noFill/>
        <a:ln w="12700">
          <a:solidFill>
            <a:srgbClr val="808080"/>
          </a:solidFill>
          <a:prstDash val="solid"/>
        </a:ln>
      </c:spPr>
    </c:plotArea>
    <c:legend>
      <c:legendPos val="b"/>
      <c:layout>
        <c:manualLayout>
          <c:xMode val="edge"/>
          <c:yMode val="edge"/>
          <c:x val="0.18181818181818188"/>
          <c:y val="0.9098837209302324"/>
          <c:w val="0.7898658718330851"/>
          <c:h val="6.395348837209302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Cromarty Firth</a:t>
            </a:r>
          </a:p>
        </c:rich>
      </c:tx>
      <c:layout>
        <c:manualLayout>
          <c:xMode val="edge"/>
          <c:yMode val="edge"/>
          <c:x val="0.41642680595590986"/>
          <c:y val="3.3519598790479319E-2"/>
        </c:manualLayout>
      </c:layout>
      <c:overlay val="0"/>
      <c:spPr>
        <a:noFill/>
        <a:ln w="25400">
          <a:noFill/>
        </a:ln>
      </c:spPr>
    </c:title>
    <c:autoTitleDeleted val="0"/>
    <c:plotArea>
      <c:layout>
        <c:manualLayout>
          <c:layoutTarget val="inner"/>
          <c:xMode val="edge"/>
          <c:yMode val="edge"/>
          <c:x val="0.1628243220519647"/>
          <c:y val="0.1312850952627107"/>
          <c:w val="0.81556253346382324"/>
          <c:h val="0.60893937802704101"/>
        </c:manualLayout>
      </c:layout>
      <c:lineChart>
        <c:grouping val="standard"/>
        <c:varyColors val="0"/>
        <c:ser>
          <c:idx val="0"/>
          <c:order val="0"/>
          <c:tx>
            <c:strRef>
              <c:f>'Tonnages by cargo type'!$C$18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type'!$D$18:$O$18</c:f>
              <c:numCache>
                <c:formatCode>#,##0</c:formatCode>
                <c:ptCount val="12"/>
                <c:pt idx="0">
                  <c:v>3156000</c:v>
                </c:pt>
                <c:pt idx="1">
                  <c:v>3026000</c:v>
                </c:pt>
                <c:pt idx="2">
                  <c:v>3336000</c:v>
                </c:pt>
                <c:pt idx="3">
                  <c:v>2100000</c:v>
                </c:pt>
                <c:pt idx="4">
                  <c:v>2726958</c:v>
                </c:pt>
                <c:pt idx="5">
                  <c:v>3460000</c:v>
                </c:pt>
                <c:pt idx="6">
                  <c:v>3821000</c:v>
                </c:pt>
                <c:pt idx="7">
                  <c:v>2408000</c:v>
                </c:pt>
                <c:pt idx="8">
                  <c:v>3178000</c:v>
                </c:pt>
                <c:pt idx="9">
                  <c:v>1337000</c:v>
                </c:pt>
                <c:pt idx="10">
                  <c:v>89000</c:v>
                </c:pt>
                <c:pt idx="11">
                  <c:v>213000</c:v>
                </c:pt>
              </c:numCache>
            </c:numRef>
          </c:val>
          <c:smooth val="0"/>
        </c:ser>
        <c:ser>
          <c:idx val="1"/>
          <c:order val="1"/>
          <c:tx>
            <c:strRef>
              <c:f>'Tonnages by cargo type'!$C$19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type'!$D$19:$O$19</c:f>
              <c:numCache>
                <c:formatCode>#,##0</c:formatCode>
                <c:ptCount val="12"/>
                <c:pt idx="0">
                  <c:v>86000</c:v>
                </c:pt>
                <c:pt idx="1">
                  <c:v>79000</c:v>
                </c:pt>
                <c:pt idx="2">
                  <c:v>70000</c:v>
                </c:pt>
                <c:pt idx="3">
                  <c:v>70000</c:v>
                </c:pt>
                <c:pt idx="4">
                  <c:v>73490</c:v>
                </c:pt>
                <c:pt idx="5">
                  <c:v>125000</c:v>
                </c:pt>
                <c:pt idx="6">
                  <c:v>159000</c:v>
                </c:pt>
                <c:pt idx="7">
                  <c:v>144000</c:v>
                </c:pt>
                <c:pt idx="8">
                  <c:v>115000</c:v>
                </c:pt>
                <c:pt idx="9">
                  <c:v>174000</c:v>
                </c:pt>
                <c:pt idx="10">
                  <c:v>109000</c:v>
                </c:pt>
                <c:pt idx="11">
                  <c:v>108000</c:v>
                </c:pt>
              </c:numCache>
            </c:numRef>
          </c:val>
          <c:smooth val="0"/>
        </c:ser>
        <c:ser>
          <c:idx val="2"/>
          <c:order val="2"/>
          <c:tx>
            <c:strRef>
              <c:f>'Tonnages by cargo type'!$C$20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type'!$D$20:$O$20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3"/>
          <c:order val="3"/>
          <c:tx>
            <c:strRef>
              <c:f>'Tonnages by cargo type'!$C$21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type'!$D$21:$O$21</c:f>
              <c:numCache>
                <c:formatCode>#,##0</c:formatCode>
                <c:ptCount val="12"/>
                <c:pt idx="0">
                  <c:v>84000</c:v>
                </c:pt>
                <c:pt idx="1">
                  <c:v>101000</c:v>
                </c:pt>
                <c:pt idx="2">
                  <c:v>97000</c:v>
                </c:pt>
                <c:pt idx="3">
                  <c:v>81000</c:v>
                </c:pt>
                <c:pt idx="4">
                  <c:v>63591</c:v>
                </c:pt>
                <c:pt idx="5">
                  <c:v>78000</c:v>
                </c:pt>
                <c:pt idx="6">
                  <c:v>41000</c:v>
                </c:pt>
                <c:pt idx="7">
                  <c:v>76000</c:v>
                </c:pt>
                <c:pt idx="8">
                  <c:v>85000</c:v>
                </c:pt>
                <c:pt idx="9">
                  <c:v>80000</c:v>
                </c:pt>
                <c:pt idx="10">
                  <c:v>64000</c:v>
                </c:pt>
                <c:pt idx="11">
                  <c:v>74000</c:v>
                </c:pt>
              </c:numCache>
            </c:numRef>
          </c:val>
          <c:smooth val="0"/>
        </c:ser>
        <c:ser>
          <c:idx val="4"/>
          <c:order val="4"/>
          <c:tx>
            <c:strRef>
              <c:f>'Tonnages by cargo type'!$C$22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type'!$D$22:$O$22</c:f>
              <c:numCache>
                <c:formatCode>#,##0</c:formatCode>
                <c:ptCount val="12"/>
                <c:pt idx="0">
                  <c:v>3325000</c:v>
                </c:pt>
                <c:pt idx="1">
                  <c:v>3206000</c:v>
                </c:pt>
                <c:pt idx="2">
                  <c:v>3502000</c:v>
                </c:pt>
                <c:pt idx="3">
                  <c:v>2252000</c:v>
                </c:pt>
                <c:pt idx="4">
                  <c:v>2864039</c:v>
                </c:pt>
                <c:pt idx="5">
                  <c:v>3663000</c:v>
                </c:pt>
                <c:pt idx="6">
                  <c:v>4020000</c:v>
                </c:pt>
                <c:pt idx="7">
                  <c:v>2628000</c:v>
                </c:pt>
                <c:pt idx="8">
                  <c:v>3378000</c:v>
                </c:pt>
                <c:pt idx="9">
                  <c:v>1591000</c:v>
                </c:pt>
                <c:pt idx="10">
                  <c:v>262000</c:v>
                </c:pt>
                <c:pt idx="11">
                  <c:v>395000</c:v>
                </c:pt>
              </c:numCache>
            </c:numRef>
          </c:val>
          <c:smooth val="0"/>
        </c:ser>
        <c:dLbls>
          <c:showLegendKey val="0"/>
          <c:showVal val="0"/>
          <c:showCatName val="0"/>
          <c:showSerName val="0"/>
          <c:showPercent val="0"/>
          <c:showBubbleSize val="0"/>
        </c:dLbls>
        <c:marker val="1"/>
        <c:smooth val="0"/>
        <c:axId val="173280256"/>
        <c:axId val="173282816"/>
      </c:lineChart>
      <c:catAx>
        <c:axId val="17328025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Year</a:t>
                </a:r>
              </a:p>
            </c:rich>
          </c:tx>
          <c:layout>
            <c:manualLayout>
              <c:xMode val="edge"/>
              <c:yMode val="edge"/>
              <c:x val="0.54899174072388113"/>
              <c:y val="0.815643570568330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3282816"/>
        <c:crosses val="autoZero"/>
        <c:auto val="1"/>
        <c:lblAlgn val="ctr"/>
        <c:lblOffset val="100"/>
        <c:tickLblSkip val="1"/>
        <c:tickMarkSkip val="1"/>
        <c:noMultiLvlLbl val="0"/>
      </c:catAx>
      <c:valAx>
        <c:axId val="1732828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9569446799469E-2"/>
              <c:y val="0.346369187501619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280256"/>
        <c:crosses val="autoZero"/>
        <c:crossBetween val="between"/>
      </c:valAx>
      <c:spPr>
        <a:noFill/>
        <a:ln w="12700">
          <a:solidFill>
            <a:srgbClr val="808080"/>
          </a:solidFill>
          <a:prstDash val="solid"/>
        </a:ln>
      </c:spPr>
    </c:plotArea>
    <c:legend>
      <c:legendPos val="b"/>
      <c:layout>
        <c:manualLayout>
          <c:xMode val="edge"/>
          <c:yMode val="edge"/>
          <c:x val="0.18732001651995939"/>
          <c:y val="0.91340906704056157"/>
          <c:w val="0.76368929811983466"/>
          <c:h val="6.145259778254542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Peterhead</a:t>
            </a:r>
          </a:p>
        </c:rich>
      </c:tx>
      <c:layout>
        <c:manualLayout>
          <c:xMode val="edge"/>
          <c:yMode val="edge"/>
          <c:x val="0.43787013876298636"/>
          <c:y val="3.3898398598601359E-2"/>
        </c:manualLayout>
      </c:layout>
      <c:overlay val="0"/>
      <c:spPr>
        <a:noFill/>
        <a:ln w="25400">
          <a:noFill/>
        </a:ln>
      </c:spPr>
    </c:title>
    <c:autoTitleDeleted val="0"/>
    <c:plotArea>
      <c:layout>
        <c:manualLayout>
          <c:layoutTarget val="inner"/>
          <c:xMode val="edge"/>
          <c:yMode val="edge"/>
          <c:x val="0.16715988405478865"/>
          <c:y val="0.13276872784452198"/>
          <c:w val="0.81065147311525843"/>
          <c:h val="0.61017117477482463"/>
        </c:manualLayout>
      </c:layout>
      <c:lineChart>
        <c:grouping val="standard"/>
        <c:varyColors val="0"/>
        <c:ser>
          <c:idx val="0"/>
          <c:order val="0"/>
          <c:tx>
            <c:strRef>
              <c:f>'Tonnages by cargo type'!$C$43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type'!$D$43:$O$43</c:f>
              <c:numCache>
                <c:formatCode>#,##0</c:formatCode>
                <c:ptCount val="12"/>
                <c:pt idx="0">
                  <c:v>503000</c:v>
                </c:pt>
                <c:pt idx="1">
                  <c:v>532000</c:v>
                </c:pt>
                <c:pt idx="2">
                  <c:v>377000</c:v>
                </c:pt>
                <c:pt idx="3">
                  <c:v>440000</c:v>
                </c:pt>
                <c:pt idx="4">
                  <c:v>377249</c:v>
                </c:pt>
                <c:pt idx="5">
                  <c:v>453000</c:v>
                </c:pt>
                <c:pt idx="6">
                  <c:v>390000</c:v>
                </c:pt>
                <c:pt idx="7">
                  <c:v>386000</c:v>
                </c:pt>
                <c:pt idx="8">
                  <c:v>364000</c:v>
                </c:pt>
                <c:pt idx="9">
                  <c:v>536000</c:v>
                </c:pt>
                <c:pt idx="10">
                  <c:v>735000</c:v>
                </c:pt>
                <c:pt idx="11">
                  <c:v>535000</c:v>
                </c:pt>
              </c:numCache>
            </c:numRef>
          </c:val>
          <c:smooth val="0"/>
        </c:ser>
        <c:ser>
          <c:idx val="1"/>
          <c:order val="1"/>
          <c:tx>
            <c:strRef>
              <c:f>'Tonnages by cargo type'!$C$44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type'!$D$44:$O$44</c:f>
              <c:numCache>
                <c:formatCode>#,##0</c:formatCode>
                <c:ptCount val="12"/>
                <c:pt idx="0">
                  <c:v>140000</c:v>
                </c:pt>
                <c:pt idx="1">
                  <c:v>102000</c:v>
                </c:pt>
                <c:pt idx="2">
                  <c:v>73000</c:v>
                </c:pt>
                <c:pt idx="3">
                  <c:v>101000</c:v>
                </c:pt>
                <c:pt idx="4">
                  <c:v>88298</c:v>
                </c:pt>
                <c:pt idx="5">
                  <c:v>144000</c:v>
                </c:pt>
                <c:pt idx="6">
                  <c:v>158000</c:v>
                </c:pt>
                <c:pt idx="7">
                  <c:v>100000</c:v>
                </c:pt>
                <c:pt idx="8">
                  <c:v>53000</c:v>
                </c:pt>
                <c:pt idx="9">
                  <c:v>155000</c:v>
                </c:pt>
                <c:pt idx="10">
                  <c:v>97000</c:v>
                </c:pt>
                <c:pt idx="11">
                  <c:v>64000</c:v>
                </c:pt>
              </c:numCache>
            </c:numRef>
          </c:val>
          <c:smooth val="0"/>
        </c:ser>
        <c:ser>
          <c:idx val="2"/>
          <c:order val="2"/>
          <c:tx>
            <c:strRef>
              <c:f>'Tonnages by cargo type'!$C$45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type'!$D$45:$O$45</c:f>
              <c:numCache>
                <c:formatCode>#,##0</c:formatCode>
                <c:ptCount val="12"/>
                <c:pt idx="0">
                  <c:v>0</c:v>
                </c:pt>
                <c:pt idx="1">
                  <c:v>0</c:v>
                </c:pt>
                <c:pt idx="2">
                  <c:v>0</c:v>
                </c:pt>
                <c:pt idx="3">
                  <c:v>0</c:v>
                </c:pt>
                <c:pt idx="4">
                  <c:v>0</c:v>
                </c:pt>
                <c:pt idx="5">
                  <c:v>0</c:v>
                </c:pt>
                <c:pt idx="6">
                  <c:v>0</c:v>
                </c:pt>
                <c:pt idx="7">
                  <c:v>0</c:v>
                </c:pt>
                <c:pt idx="8" formatCode="General">
                  <c:v>0</c:v>
                </c:pt>
                <c:pt idx="9">
                  <c:v>0</c:v>
                </c:pt>
                <c:pt idx="10">
                  <c:v>0</c:v>
                </c:pt>
                <c:pt idx="11">
                  <c:v>0</c:v>
                </c:pt>
              </c:numCache>
            </c:numRef>
          </c:val>
          <c:smooth val="0"/>
        </c:ser>
        <c:ser>
          <c:idx val="3"/>
          <c:order val="3"/>
          <c:tx>
            <c:strRef>
              <c:f>'Tonnages by cargo type'!$C$46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type'!$D$46:$O$46</c:f>
              <c:numCache>
                <c:formatCode>#,##0</c:formatCode>
                <c:ptCount val="12"/>
                <c:pt idx="0">
                  <c:v>286000</c:v>
                </c:pt>
                <c:pt idx="1">
                  <c:v>313000</c:v>
                </c:pt>
                <c:pt idx="2">
                  <c:v>340000</c:v>
                </c:pt>
                <c:pt idx="3">
                  <c:v>331000</c:v>
                </c:pt>
                <c:pt idx="4">
                  <c:v>331033</c:v>
                </c:pt>
                <c:pt idx="5">
                  <c:v>510000</c:v>
                </c:pt>
                <c:pt idx="6">
                  <c:v>506000</c:v>
                </c:pt>
                <c:pt idx="7">
                  <c:v>538000</c:v>
                </c:pt>
                <c:pt idx="8">
                  <c:v>554000</c:v>
                </c:pt>
                <c:pt idx="9">
                  <c:v>686000</c:v>
                </c:pt>
                <c:pt idx="10">
                  <c:v>635000</c:v>
                </c:pt>
                <c:pt idx="11">
                  <c:v>549000</c:v>
                </c:pt>
              </c:numCache>
            </c:numRef>
          </c:val>
          <c:smooth val="0"/>
        </c:ser>
        <c:ser>
          <c:idx val="4"/>
          <c:order val="4"/>
          <c:tx>
            <c:strRef>
              <c:f>'Tonnages by cargo type'!$C$47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type'!$D$47:$O$47</c:f>
              <c:numCache>
                <c:formatCode>#,##0</c:formatCode>
                <c:ptCount val="12"/>
                <c:pt idx="0">
                  <c:v>928000</c:v>
                </c:pt>
                <c:pt idx="1">
                  <c:v>947000</c:v>
                </c:pt>
                <c:pt idx="2">
                  <c:v>790000</c:v>
                </c:pt>
                <c:pt idx="3">
                  <c:v>871000</c:v>
                </c:pt>
                <c:pt idx="4">
                  <c:v>796580</c:v>
                </c:pt>
                <c:pt idx="5">
                  <c:v>1107000</c:v>
                </c:pt>
                <c:pt idx="6">
                  <c:v>1054000</c:v>
                </c:pt>
                <c:pt idx="7">
                  <c:v>1024000</c:v>
                </c:pt>
                <c:pt idx="8">
                  <c:v>971000</c:v>
                </c:pt>
                <c:pt idx="9">
                  <c:v>1377000</c:v>
                </c:pt>
                <c:pt idx="10">
                  <c:v>1468000</c:v>
                </c:pt>
                <c:pt idx="11">
                  <c:v>1148000</c:v>
                </c:pt>
              </c:numCache>
            </c:numRef>
          </c:val>
          <c:smooth val="0"/>
        </c:ser>
        <c:dLbls>
          <c:showLegendKey val="0"/>
          <c:showVal val="0"/>
          <c:showCatName val="0"/>
          <c:showSerName val="0"/>
          <c:showPercent val="0"/>
          <c:showBubbleSize val="0"/>
        </c:dLbls>
        <c:marker val="1"/>
        <c:smooth val="0"/>
        <c:axId val="176947968"/>
        <c:axId val="176950272"/>
      </c:lineChart>
      <c:catAx>
        <c:axId val="176947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17755464817361"/>
              <c:y val="0.81921129946619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6950272"/>
        <c:crosses val="autoZero"/>
        <c:auto val="1"/>
        <c:lblAlgn val="ctr"/>
        <c:lblOffset val="100"/>
        <c:tickLblSkip val="1"/>
        <c:tickMarkSkip val="1"/>
        <c:noMultiLvlLbl val="0"/>
      </c:catAx>
      <c:valAx>
        <c:axId val="1769502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147947158685027E-2"/>
              <c:y val="0.347458585635664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6947968"/>
        <c:crosses val="autoZero"/>
        <c:crossBetween val="between"/>
      </c:valAx>
      <c:spPr>
        <a:noFill/>
        <a:ln w="12700">
          <a:solidFill>
            <a:srgbClr val="808080"/>
          </a:solidFill>
          <a:prstDash val="solid"/>
        </a:ln>
      </c:spPr>
    </c:plotArea>
    <c:legend>
      <c:legendPos val="b"/>
      <c:layout>
        <c:manualLayout>
          <c:xMode val="edge"/>
          <c:yMode val="edge"/>
          <c:x val="0.17751492112012962"/>
          <c:y val="0.91243189561235327"/>
          <c:w val="0.78402423494723872"/>
          <c:h val="6.21470640974358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Aberdeen</a:t>
            </a:r>
          </a:p>
        </c:rich>
      </c:tx>
      <c:layout>
        <c:manualLayout>
          <c:xMode val="edge"/>
          <c:yMode val="edge"/>
          <c:x val="0.4428367818073769"/>
          <c:y val="3.5398332061013733E-2"/>
        </c:manualLayout>
      </c:layout>
      <c:overlay val="0"/>
      <c:spPr>
        <a:noFill/>
        <a:ln w="25400">
          <a:noFill/>
        </a:ln>
      </c:spPr>
    </c:title>
    <c:autoTitleDeleted val="0"/>
    <c:plotArea>
      <c:layout>
        <c:manualLayout>
          <c:layoutTarget val="inner"/>
          <c:xMode val="edge"/>
          <c:yMode val="edge"/>
          <c:x val="0.16353122988311627"/>
          <c:y val="0.13864346723897042"/>
          <c:w val="0.81476179136455273"/>
          <c:h val="0.59292206202197983"/>
        </c:manualLayout>
      </c:layout>
      <c:lineChart>
        <c:grouping val="standard"/>
        <c:varyColors val="0"/>
        <c:ser>
          <c:idx val="0"/>
          <c:order val="0"/>
          <c:tx>
            <c:strRef>
              <c:f>'Tonnages by cargo type'!$C$3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type'!$D$3:$O$3</c:f>
              <c:numCache>
                <c:formatCode>#,##0</c:formatCode>
                <c:ptCount val="12"/>
                <c:pt idx="0">
                  <c:v>2073000</c:v>
                </c:pt>
                <c:pt idx="1">
                  <c:v>2209000</c:v>
                </c:pt>
                <c:pt idx="2">
                  <c:v>2214000</c:v>
                </c:pt>
                <c:pt idx="3">
                  <c:v>2184000</c:v>
                </c:pt>
                <c:pt idx="4">
                  <c:v>2065366</c:v>
                </c:pt>
                <c:pt idx="5">
                  <c:v>1957000</c:v>
                </c:pt>
                <c:pt idx="6">
                  <c:v>1922000</c:v>
                </c:pt>
                <c:pt idx="7">
                  <c:v>2059000</c:v>
                </c:pt>
                <c:pt idx="8">
                  <c:v>1987000</c:v>
                </c:pt>
                <c:pt idx="9">
                  <c:v>1986000</c:v>
                </c:pt>
                <c:pt idx="10">
                  <c:v>2298000</c:v>
                </c:pt>
                <c:pt idx="11">
                  <c:v>2188000</c:v>
                </c:pt>
              </c:numCache>
            </c:numRef>
          </c:val>
          <c:smooth val="0"/>
        </c:ser>
        <c:ser>
          <c:idx val="1"/>
          <c:order val="1"/>
          <c:tx>
            <c:strRef>
              <c:f>'Tonnages by cargo type'!$C$4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type'!$D$4:$O$4</c:f>
              <c:numCache>
                <c:formatCode>#,##0</c:formatCode>
                <c:ptCount val="12"/>
                <c:pt idx="0">
                  <c:v>394000</c:v>
                </c:pt>
                <c:pt idx="1">
                  <c:v>373000</c:v>
                </c:pt>
                <c:pt idx="2">
                  <c:v>371000</c:v>
                </c:pt>
                <c:pt idx="3">
                  <c:v>308000</c:v>
                </c:pt>
                <c:pt idx="4">
                  <c:v>330706</c:v>
                </c:pt>
                <c:pt idx="5">
                  <c:v>549000</c:v>
                </c:pt>
                <c:pt idx="6">
                  <c:v>606000</c:v>
                </c:pt>
                <c:pt idx="7">
                  <c:v>439000</c:v>
                </c:pt>
                <c:pt idx="8">
                  <c:v>474000</c:v>
                </c:pt>
                <c:pt idx="9">
                  <c:v>487000</c:v>
                </c:pt>
                <c:pt idx="10">
                  <c:v>455000</c:v>
                </c:pt>
                <c:pt idx="11">
                  <c:v>367000</c:v>
                </c:pt>
              </c:numCache>
            </c:numRef>
          </c:val>
          <c:smooth val="0"/>
        </c:ser>
        <c:ser>
          <c:idx val="2"/>
          <c:order val="2"/>
          <c:tx>
            <c:strRef>
              <c:f>'Tonnages by cargo type'!$C$5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type'!$D$5:$O$5</c:f>
              <c:numCache>
                <c:formatCode>#,##0</c:formatCode>
                <c:ptCount val="12"/>
                <c:pt idx="0">
                  <c:v>354000</c:v>
                </c:pt>
                <c:pt idx="1">
                  <c:v>317000</c:v>
                </c:pt>
                <c:pt idx="2">
                  <c:v>334000</c:v>
                </c:pt>
                <c:pt idx="3">
                  <c:v>355000</c:v>
                </c:pt>
                <c:pt idx="4">
                  <c:v>345168</c:v>
                </c:pt>
                <c:pt idx="5">
                  <c:v>365000</c:v>
                </c:pt>
                <c:pt idx="6">
                  <c:v>405000</c:v>
                </c:pt>
                <c:pt idx="7">
                  <c:v>468000</c:v>
                </c:pt>
                <c:pt idx="8">
                  <c:v>474000</c:v>
                </c:pt>
                <c:pt idx="9">
                  <c:v>430000</c:v>
                </c:pt>
                <c:pt idx="10">
                  <c:v>408000</c:v>
                </c:pt>
                <c:pt idx="11">
                  <c:v>409000</c:v>
                </c:pt>
              </c:numCache>
            </c:numRef>
          </c:val>
          <c:smooth val="0"/>
        </c:ser>
        <c:ser>
          <c:idx val="3"/>
          <c:order val="3"/>
          <c:tx>
            <c:strRef>
              <c:f>'Tonnages by cargo type'!$C$6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type'!$D$6:$O$6</c:f>
              <c:numCache>
                <c:formatCode>#,##0</c:formatCode>
                <c:ptCount val="12"/>
                <c:pt idx="0">
                  <c:v>1790000</c:v>
                </c:pt>
                <c:pt idx="1">
                  <c:v>1765000</c:v>
                </c:pt>
                <c:pt idx="2">
                  <c:v>2213000</c:v>
                </c:pt>
                <c:pt idx="3">
                  <c:v>1986000</c:v>
                </c:pt>
                <c:pt idx="4">
                  <c:v>1828821</c:v>
                </c:pt>
                <c:pt idx="5">
                  <c:v>1293000</c:v>
                </c:pt>
                <c:pt idx="6">
                  <c:v>1231000</c:v>
                </c:pt>
                <c:pt idx="7">
                  <c:v>1527000</c:v>
                </c:pt>
                <c:pt idx="8">
                  <c:v>1329000</c:v>
                </c:pt>
                <c:pt idx="9">
                  <c:v>1328000</c:v>
                </c:pt>
                <c:pt idx="10">
                  <c:v>1215000</c:v>
                </c:pt>
                <c:pt idx="11">
                  <c:v>806000</c:v>
                </c:pt>
              </c:numCache>
            </c:numRef>
          </c:val>
          <c:smooth val="0"/>
        </c:ser>
        <c:ser>
          <c:idx val="4"/>
          <c:order val="4"/>
          <c:tx>
            <c:strRef>
              <c:f>'Tonnages by cargo type'!$C$7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type'!$D$7:$O$7</c:f>
              <c:numCache>
                <c:formatCode>#,##0</c:formatCode>
                <c:ptCount val="12"/>
                <c:pt idx="0">
                  <c:v>4609000</c:v>
                </c:pt>
                <c:pt idx="1">
                  <c:v>4663000</c:v>
                </c:pt>
                <c:pt idx="2">
                  <c:v>5131000</c:v>
                </c:pt>
                <c:pt idx="3">
                  <c:v>4833000</c:v>
                </c:pt>
                <c:pt idx="4">
                  <c:v>4570061</c:v>
                </c:pt>
                <c:pt idx="5">
                  <c:v>4164000</c:v>
                </c:pt>
                <c:pt idx="6">
                  <c:v>4165000</c:v>
                </c:pt>
                <c:pt idx="7">
                  <c:v>4493000</c:v>
                </c:pt>
                <c:pt idx="8">
                  <c:v>4264000</c:v>
                </c:pt>
                <c:pt idx="9">
                  <c:v>4231000</c:v>
                </c:pt>
                <c:pt idx="10">
                  <c:v>4376000</c:v>
                </c:pt>
                <c:pt idx="11">
                  <c:v>3770000</c:v>
                </c:pt>
              </c:numCache>
            </c:numRef>
          </c:val>
          <c:smooth val="0"/>
        </c:ser>
        <c:dLbls>
          <c:showLegendKey val="0"/>
          <c:showVal val="0"/>
          <c:showCatName val="0"/>
          <c:showSerName val="0"/>
          <c:showPercent val="0"/>
          <c:showBubbleSize val="0"/>
        </c:dLbls>
        <c:marker val="1"/>
        <c:smooth val="0"/>
        <c:axId val="175639168"/>
        <c:axId val="177007616"/>
      </c:lineChart>
      <c:catAx>
        <c:axId val="175639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992802969543531"/>
              <c:y val="0.81121177639823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7007616"/>
        <c:crosses val="autoZero"/>
        <c:auto val="1"/>
        <c:lblAlgn val="ctr"/>
        <c:lblOffset val="100"/>
        <c:tickLblSkip val="1"/>
        <c:tickMarkSkip val="1"/>
        <c:noMultiLvlLbl val="0"/>
      </c:catAx>
      <c:valAx>
        <c:axId val="1770076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60204343374316E-2"/>
              <c:y val="0.3392340155847149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639168"/>
        <c:crosses val="autoZero"/>
        <c:crossBetween val="between"/>
      </c:valAx>
      <c:spPr>
        <a:noFill/>
        <a:ln w="12700">
          <a:solidFill>
            <a:srgbClr val="808080"/>
          </a:solidFill>
          <a:prstDash val="solid"/>
        </a:ln>
      </c:spPr>
    </c:plotArea>
    <c:legend>
      <c:legendPos val="b"/>
      <c:layout>
        <c:manualLayout>
          <c:xMode val="edge"/>
          <c:yMode val="edge"/>
          <c:x val="0.18523891526583083"/>
          <c:y val="0.90855718956601872"/>
          <c:w val="0.767004883522581"/>
          <c:h val="6.48969421118584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Dundee</a:t>
            </a:r>
          </a:p>
        </c:rich>
      </c:tx>
      <c:layout>
        <c:manualLayout>
          <c:xMode val="edge"/>
          <c:yMode val="edge"/>
          <c:x val="0.45156482861400898"/>
          <c:y val="3.426801702448716E-2"/>
        </c:manualLayout>
      </c:layout>
      <c:overlay val="0"/>
      <c:spPr>
        <a:noFill/>
        <a:ln w="25400">
          <a:noFill/>
        </a:ln>
      </c:spPr>
    </c:title>
    <c:autoTitleDeleted val="0"/>
    <c:plotArea>
      <c:layout>
        <c:manualLayout>
          <c:layoutTarget val="inner"/>
          <c:xMode val="edge"/>
          <c:yMode val="edge"/>
          <c:x val="0.15946348733233986"/>
          <c:y val="0.13395679382299527"/>
          <c:w val="0.81818181818181834"/>
          <c:h val="0.58255628941628146"/>
        </c:manualLayout>
      </c:layout>
      <c:lineChart>
        <c:grouping val="standard"/>
        <c:varyColors val="0"/>
        <c:ser>
          <c:idx val="0"/>
          <c:order val="0"/>
          <c:tx>
            <c:strRef>
              <c:f>'Tonnages by cargo type'!$C$23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type'!$D$23:$O$23</c:f>
              <c:numCache>
                <c:formatCode>General</c:formatCode>
                <c:ptCount val="12"/>
                <c:pt idx="0">
                  <c:v>664000</c:v>
                </c:pt>
                <c:pt idx="1">
                  <c:v>594000</c:v>
                </c:pt>
                <c:pt idx="2">
                  <c:v>530000</c:v>
                </c:pt>
                <c:pt idx="3">
                  <c:v>501000</c:v>
                </c:pt>
                <c:pt idx="4" formatCode="#,##0">
                  <c:v>450942</c:v>
                </c:pt>
                <c:pt idx="5" formatCode="#,##0">
                  <c:v>493000</c:v>
                </c:pt>
                <c:pt idx="6" formatCode="#,##0">
                  <c:v>571000</c:v>
                </c:pt>
                <c:pt idx="7">
                  <c:v>467000</c:v>
                </c:pt>
                <c:pt idx="8" formatCode="#,##0">
                  <c:v>379000</c:v>
                </c:pt>
                <c:pt idx="9" formatCode="#,##0">
                  <c:v>183000</c:v>
                </c:pt>
                <c:pt idx="10" formatCode="#,##0">
                  <c:v>157000</c:v>
                </c:pt>
                <c:pt idx="11" formatCode="#,##0">
                  <c:v>147000</c:v>
                </c:pt>
              </c:numCache>
            </c:numRef>
          </c:val>
          <c:smooth val="0"/>
        </c:ser>
        <c:ser>
          <c:idx val="1"/>
          <c:order val="1"/>
          <c:tx>
            <c:strRef>
              <c:f>'Tonnages by cargo type'!$C$24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type'!$D$24:$O$24</c:f>
              <c:numCache>
                <c:formatCode>#,##0</c:formatCode>
                <c:ptCount val="12"/>
                <c:pt idx="0">
                  <c:v>335000</c:v>
                </c:pt>
                <c:pt idx="1">
                  <c:v>317000</c:v>
                </c:pt>
                <c:pt idx="2">
                  <c:v>333000</c:v>
                </c:pt>
                <c:pt idx="3">
                  <c:v>373000</c:v>
                </c:pt>
                <c:pt idx="4">
                  <c:v>299559</c:v>
                </c:pt>
                <c:pt idx="5">
                  <c:v>412000</c:v>
                </c:pt>
                <c:pt idx="6">
                  <c:v>277000</c:v>
                </c:pt>
                <c:pt idx="7">
                  <c:v>294000</c:v>
                </c:pt>
                <c:pt idx="8">
                  <c:v>369000</c:v>
                </c:pt>
                <c:pt idx="9">
                  <c:v>259000</c:v>
                </c:pt>
                <c:pt idx="10">
                  <c:v>310000</c:v>
                </c:pt>
                <c:pt idx="11">
                  <c:v>304000</c:v>
                </c:pt>
              </c:numCache>
            </c:numRef>
          </c:val>
          <c:smooth val="0"/>
        </c:ser>
        <c:ser>
          <c:idx val="2"/>
          <c:order val="2"/>
          <c:tx>
            <c:strRef>
              <c:f>'Tonnages by cargo type'!$C$25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type'!$D$25:$O$25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3"/>
          <c:order val="3"/>
          <c:tx>
            <c:strRef>
              <c:f>'Tonnages by cargo type'!$C$26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type'!$D$26:$O$26</c:f>
              <c:numCache>
                <c:formatCode>General</c:formatCode>
                <c:ptCount val="12"/>
                <c:pt idx="0">
                  <c:v>223000</c:v>
                </c:pt>
                <c:pt idx="1">
                  <c:v>291000</c:v>
                </c:pt>
                <c:pt idx="2">
                  <c:v>172000</c:v>
                </c:pt>
                <c:pt idx="3">
                  <c:v>104000</c:v>
                </c:pt>
                <c:pt idx="4" formatCode="#,##0">
                  <c:v>59441</c:v>
                </c:pt>
                <c:pt idx="5" formatCode="#,##0">
                  <c:v>57000</c:v>
                </c:pt>
                <c:pt idx="6" formatCode="#,##0">
                  <c:v>81000</c:v>
                </c:pt>
                <c:pt idx="7">
                  <c:v>82000</c:v>
                </c:pt>
                <c:pt idx="8" formatCode="#,##0">
                  <c:v>67000</c:v>
                </c:pt>
                <c:pt idx="9" formatCode="#,##0">
                  <c:v>75000</c:v>
                </c:pt>
                <c:pt idx="10" formatCode="#,##0">
                  <c:v>48000</c:v>
                </c:pt>
                <c:pt idx="11" formatCode="#,##0">
                  <c:v>82000</c:v>
                </c:pt>
              </c:numCache>
            </c:numRef>
          </c:val>
          <c:smooth val="0"/>
        </c:ser>
        <c:ser>
          <c:idx val="4"/>
          <c:order val="4"/>
          <c:tx>
            <c:strRef>
              <c:f>'Tonnages by cargo type'!$C$27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type'!$D$27:$O$27</c:f>
              <c:numCache>
                <c:formatCode>#,##0</c:formatCode>
                <c:ptCount val="12"/>
                <c:pt idx="0">
                  <c:v>1222000</c:v>
                </c:pt>
                <c:pt idx="1">
                  <c:v>1202000</c:v>
                </c:pt>
                <c:pt idx="2">
                  <c:v>1035000</c:v>
                </c:pt>
                <c:pt idx="3">
                  <c:v>978000</c:v>
                </c:pt>
                <c:pt idx="4">
                  <c:v>809942</c:v>
                </c:pt>
                <c:pt idx="5">
                  <c:v>962000</c:v>
                </c:pt>
                <c:pt idx="6">
                  <c:v>929000</c:v>
                </c:pt>
                <c:pt idx="7">
                  <c:v>842000</c:v>
                </c:pt>
                <c:pt idx="8">
                  <c:v>815000</c:v>
                </c:pt>
                <c:pt idx="9">
                  <c:v>517000</c:v>
                </c:pt>
                <c:pt idx="10">
                  <c:v>515000</c:v>
                </c:pt>
                <c:pt idx="11">
                  <c:v>534000</c:v>
                </c:pt>
              </c:numCache>
            </c:numRef>
          </c:val>
          <c:smooth val="0"/>
        </c:ser>
        <c:dLbls>
          <c:showLegendKey val="0"/>
          <c:showVal val="0"/>
          <c:showCatName val="0"/>
          <c:showSerName val="0"/>
          <c:showPercent val="0"/>
          <c:showBubbleSize val="0"/>
        </c:dLbls>
        <c:marker val="1"/>
        <c:smooth val="0"/>
        <c:axId val="175697920"/>
        <c:axId val="175700224"/>
      </c:lineChart>
      <c:catAx>
        <c:axId val="1756979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694485842026841"/>
              <c:y val="0.800625488663018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700224"/>
        <c:crosses val="autoZero"/>
        <c:auto val="1"/>
        <c:lblAlgn val="ctr"/>
        <c:lblOffset val="100"/>
        <c:tickLblSkip val="1"/>
        <c:tickMarkSkip val="1"/>
        <c:noMultiLvlLbl val="0"/>
      </c:catAx>
      <c:valAx>
        <c:axId val="1757002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5335320417287636E-2"/>
              <c:y val="0.323988524595151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697920"/>
        <c:crosses val="autoZero"/>
        <c:crossBetween val="between"/>
      </c:valAx>
      <c:spPr>
        <a:noFill/>
        <a:ln w="12700">
          <a:solidFill>
            <a:srgbClr val="808080"/>
          </a:solidFill>
          <a:prstDash val="solid"/>
        </a:ln>
      </c:spPr>
    </c:plotArea>
    <c:legend>
      <c:legendPos val="b"/>
      <c:layout>
        <c:manualLayout>
          <c:xMode val="edge"/>
          <c:yMode val="edge"/>
          <c:x val="0.17138599105812224"/>
          <c:y val="0.90342953973647944"/>
          <c:w val="0.7898658718330851"/>
          <c:h val="6.85360340489743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Forth</a:t>
            </a:r>
          </a:p>
        </c:rich>
      </c:tx>
      <c:layout>
        <c:manualLayout>
          <c:xMode val="edge"/>
          <c:yMode val="edge"/>
          <c:x val="0.46762589928057557"/>
          <c:y val="3.3536635290579882E-2"/>
        </c:manualLayout>
      </c:layout>
      <c:overlay val="0"/>
      <c:spPr>
        <a:noFill/>
        <a:ln w="25400">
          <a:noFill/>
        </a:ln>
      </c:spPr>
    </c:title>
    <c:autoTitleDeleted val="0"/>
    <c:plotArea>
      <c:layout>
        <c:manualLayout>
          <c:layoutTarget val="inner"/>
          <c:xMode val="edge"/>
          <c:yMode val="edge"/>
          <c:x val="0.17266187050359713"/>
          <c:y val="0.12195140105665413"/>
          <c:w val="0.80575539568345333"/>
          <c:h val="0.60061065020402171"/>
        </c:manualLayout>
      </c:layout>
      <c:lineChart>
        <c:grouping val="standard"/>
        <c:varyColors val="0"/>
        <c:ser>
          <c:idx val="0"/>
          <c:order val="0"/>
          <c:tx>
            <c:strRef>
              <c:f>'Tonnages by cargo type'!$C$28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type'!$D$28:$O$28</c:f>
              <c:numCache>
                <c:formatCode>#,##0</c:formatCode>
                <c:ptCount val="12"/>
                <c:pt idx="0">
                  <c:v>29090000</c:v>
                </c:pt>
                <c:pt idx="1">
                  <c:v>26220000</c:v>
                </c:pt>
                <c:pt idx="2">
                  <c:v>31578000</c:v>
                </c:pt>
                <c:pt idx="3">
                  <c:v>33941000</c:v>
                </c:pt>
                <c:pt idx="4">
                  <c:v>31913166</c:v>
                </c:pt>
                <c:pt idx="5">
                  <c:v>29432000</c:v>
                </c:pt>
                <c:pt idx="6">
                  <c:v>23353000</c:v>
                </c:pt>
                <c:pt idx="7">
                  <c:v>20739000</c:v>
                </c:pt>
                <c:pt idx="8">
                  <c:v>22109000</c:v>
                </c:pt>
                <c:pt idx="9">
                  <c:v>20363000</c:v>
                </c:pt>
                <c:pt idx="10">
                  <c:v>23183000</c:v>
                </c:pt>
                <c:pt idx="11">
                  <c:v>23323000</c:v>
                </c:pt>
              </c:numCache>
            </c:numRef>
          </c:val>
          <c:smooth val="0"/>
        </c:ser>
        <c:ser>
          <c:idx val="1"/>
          <c:order val="1"/>
          <c:tx>
            <c:strRef>
              <c:f>'Tonnages by cargo type'!$C$29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type'!$D$29:$O$29</c:f>
              <c:numCache>
                <c:formatCode>#,##0</c:formatCode>
                <c:ptCount val="12"/>
                <c:pt idx="0">
                  <c:v>1596000</c:v>
                </c:pt>
                <c:pt idx="1">
                  <c:v>2264000</c:v>
                </c:pt>
                <c:pt idx="2">
                  <c:v>2051000</c:v>
                </c:pt>
                <c:pt idx="3">
                  <c:v>1994000</c:v>
                </c:pt>
                <c:pt idx="4">
                  <c:v>1840497</c:v>
                </c:pt>
                <c:pt idx="5">
                  <c:v>1904000</c:v>
                </c:pt>
                <c:pt idx="6">
                  <c:v>1392000</c:v>
                </c:pt>
                <c:pt idx="7">
                  <c:v>1283000</c:v>
                </c:pt>
                <c:pt idx="8">
                  <c:v>1125000</c:v>
                </c:pt>
                <c:pt idx="9">
                  <c:v>1056000</c:v>
                </c:pt>
                <c:pt idx="10">
                  <c:v>958000</c:v>
                </c:pt>
                <c:pt idx="11">
                  <c:v>963000</c:v>
                </c:pt>
              </c:numCache>
            </c:numRef>
          </c:val>
          <c:smooth val="0"/>
        </c:ser>
        <c:ser>
          <c:idx val="2"/>
          <c:order val="2"/>
          <c:tx>
            <c:strRef>
              <c:f>'Tonnages by cargo type'!$C$30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type'!$D$30:$O$30</c:f>
              <c:numCache>
                <c:formatCode>#,##0</c:formatCode>
                <c:ptCount val="12"/>
                <c:pt idx="0">
                  <c:v>2361000</c:v>
                </c:pt>
                <c:pt idx="1">
                  <c:v>2407000</c:v>
                </c:pt>
                <c:pt idx="2">
                  <c:v>2582000</c:v>
                </c:pt>
                <c:pt idx="3">
                  <c:v>2627000</c:v>
                </c:pt>
                <c:pt idx="4">
                  <c:v>2494191</c:v>
                </c:pt>
                <c:pt idx="5">
                  <c:v>2751000</c:v>
                </c:pt>
                <c:pt idx="6">
                  <c:v>2666000</c:v>
                </c:pt>
                <c:pt idx="7">
                  <c:v>2798000</c:v>
                </c:pt>
                <c:pt idx="8">
                  <c:v>2858000</c:v>
                </c:pt>
                <c:pt idx="9">
                  <c:v>2834000</c:v>
                </c:pt>
                <c:pt idx="10">
                  <c:v>2643000</c:v>
                </c:pt>
                <c:pt idx="11">
                  <c:v>2792000</c:v>
                </c:pt>
              </c:numCache>
            </c:numRef>
          </c:val>
          <c:smooth val="0"/>
        </c:ser>
        <c:ser>
          <c:idx val="3"/>
          <c:order val="3"/>
          <c:tx>
            <c:strRef>
              <c:f>'Tonnages by cargo type'!$C$31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type'!$D$31:$O$31</c:f>
              <c:numCache>
                <c:formatCode>#,##0</c:formatCode>
                <c:ptCount val="12"/>
                <c:pt idx="0">
                  <c:v>1171000</c:v>
                </c:pt>
                <c:pt idx="1">
                  <c:v>663000</c:v>
                </c:pt>
                <c:pt idx="2">
                  <c:v>470000</c:v>
                </c:pt>
                <c:pt idx="3">
                  <c:v>492000</c:v>
                </c:pt>
                <c:pt idx="4">
                  <c:v>442331</c:v>
                </c:pt>
                <c:pt idx="5">
                  <c:v>249000</c:v>
                </c:pt>
                <c:pt idx="6">
                  <c:v>466000</c:v>
                </c:pt>
                <c:pt idx="7">
                  <c:v>512000</c:v>
                </c:pt>
                <c:pt idx="8">
                  <c:v>273000</c:v>
                </c:pt>
                <c:pt idx="9">
                  <c:v>355000</c:v>
                </c:pt>
                <c:pt idx="10">
                  <c:v>290000</c:v>
                </c:pt>
                <c:pt idx="11">
                  <c:v>361000</c:v>
                </c:pt>
              </c:numCache>
            </c:numRef>
          </c:val>
          <c:smooth val="0"/>
        </c:ser>
        <c:ser>
          <c:idx val="4"/>
          <c:order val="4"/>
          <c:tx>
            <c:strRef>
              <c:f>'Tonnages by cargo type'!$C$32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type'!$D$32:$O$32</c:f>
              <c:numCache>
                <c:formatCode>#,##0</c:formatCode>
                <c:ptCount val="12"/>
                <c:pt idx="0">
                  <c:v>34218000</c:v>
                </c:pt>
                <c:pt idx="1">
                  <c:v>31556000</c:v>
                </c:pt>
                <c:pt idx="2">
                  <c:v>36681000</c:v>
                </c:pt>
                <c:pt idx="3">
                  <c:v>39054000</c:v>
                </c:pt>
                <c:pt idx="4">
                  <c:v>36690185</c:v>
                </c:pt>
                <c:pt idx="5">
                  <c:v>34335000</c:v>
                </c:pt>
                <c:pt idx="6">
                  <c:v>27878000</c:v>
                </c:pt>
                <c:pt idx="7">
                  <c:v>25332000</c:v>
                </c:pt>
                <c:pt idx="8">
                  <c:v>26365000</c:v>
                </c:pt>
                <c:pt idx="9">
                  <c:v>24608000</c:v>
                </c:pt>
                <c:pt idx="10">
                  <c:v>27074000</c:v>
                </c:pt>
                <c:pt idx="11">
                  <c:v>27439000</c:v>
                </c:pt>
              </c:numCache>
            </c:numRef>
          </c:val>
          <c:smooth val="0"/>
        </c:ser>
        <c:dLbls>
          <c:showLegendKey val="0"/>
          <c:showVal val="0"/>
          <c:showCatName val="0"/>
          <c:showSerName val="0"/>
          <c:showPercent val="0"/>
          <c:showBubbleSize val="0"/>
        </c:dLbls>
        <c:marker val="1"/>
        <c:smooth val="0"/>
        <c:axId val="175744512"/>
        <c:axId val="175755264"/>
      </c:lineChart>
      <c:catAx>
        <c:axId val="175744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5539568345323753"/>
              <c:y val="0.804879246973917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755264"/>
        <c:crosses val="autoZero"/>
        <c:auto val="1"/>
        <c:lblAlgn val="ctr"/>
        <c:lblOffset val="100"/>
        <c:tickLblSkip val="1"/>
        <c:tickMarkSkip val="1"/>
        <c:noMultiLvlLbl val="0"/>
      </c:catAx>
      <c:valAx>
        <c:axId val="1757552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2.4460431654676255E-2"/>
              <c:y val="0.323171212800133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5744512"/>
        <c:crosses val="autoZero"/>
        <c:crossBetween val="between"/>
      </c:valAx>
      <c:spPr>
        <a:noFill/>
        <a:ln w="12700">
          <a:solidFill>
            <a:srgbClr val="808080"/>
          </a:solidFill>
          <a:prstDash val="solid"/>
        </a:ln>
      </c:spPr>
    </c:plotArea>
    <c:legend>
      <c:legendPos val="b"/>
      <c:layout>
        <c:manualLayout>
          <c:xMode val="edge"/>
          <c:yMode val="edge"/>
          <c:x val="0.19136690647482016"/>
          <c:y val="0.90548915284565668"/>
          <c:w val="0.76258992805755399"/>
          <c:h val="6.70732705811597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type'!$AH$119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type'!$AF$120:$AF$130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type'!$AH$120:$AH$130</c:f>
              <c:numCache>
                <c:formatCode>#,##0</c:formatCode>
                <c:ptCount val="11"/>
                <c:pt idx="0">
                  <c:v>468</c:v>
                </c:pt>
                <c:pt idx="1">
                  <c:v>2610</c:v>
                </c:pt>
                <c:pt idx="2">
                  <c:v>588</c:v>
                </c:pt>
                <c:pt idx="3">
                  <c:v>0</c:v>
                </c:pt>
                <c:pt idx="4">
                  <c:v>0</c:v>
                </c:pt>
                <c:pt idx="5">
                  <c:v>2798</c:v>
                </c:pt>
                <c:pt idx="6">
                  <c:v>0</c:v>
                </c:pt>
                <c:pt idx="7">
                  <c:v>215</c:v>
                </c:pt>
                <c:pt idx="8">
                  <c:v>0</c:v>
                </c:pt>
                <c:pt idx="9">
                  <c:v>1815</c:v>
                </c:pt>
                <c:pt idx="10">
                  <c:v>0</c:v>
                </c:pt>
              </c:numCache>
            </c:numRef>
          </c:val>
        </c:ser>
        <c:ser>
          <c:idx val="2"/>
          <c:order val="1"/>
          <c:tx>
            <c:strRef>
              <c:f>'Tonnages by cargo type'!$AI$119</c:f>
              <c:strCache>
                <c:ptCount val="1"/>
                <c:pt idx="0">
                  <c:v>Dry bulk</c:v>
                </c:pt>
              </c:strCache>
            </c:strRef>
          </c:tx>
          <c:spPr>
            <a:solidFill>
              <a:srgbClr val="FFFF00"/>
            </a:solidFill>
            <a:ln w="12700">
              <a:solidFill>
                <a:srgbClr val="000000"/>
              </a:solidFill>
              <a:prstDash val="solid"/>
            </a:ln>
          </c:spPr>
          <c:invertIfNegative val="0"/>
          <c:cat>
            <c:strRef>
              <c:f>'Tonnages by cargo type'!$AF$120:$AF$130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type'!$AI$120:$AI$130</c:f>
              <c:numCache>
                <c:formatCode>#,##0</c:formatCode>
                <c:ptCount val="11"/>
                <c:pt idx="0">
                  <c:v>439</c:v>
                </c:pt>
                <c:pt idx="1">
                  <c:v>0</c:v>
                </c:pt>
                <c:pt idx="2">
                  <c:v>8778</c:v>
                </c:pt>
                <c:pt idx="3">
                  <c:v>144</c:v>
                </c:pt>
                <c:pt idx="4">
                  <c:v>294</c:v>
                </c:pt>
                <c:pt idx="5">
                  <c:v>1283</c:v>
                </c:pt>
                <c:pt idx="6">
                  <c:v>5541</c:v>
                </c:pt>
                <c:pt idx="7">
                  <c:v>15</c:v>
                </c:pt>
                <c:pt idx="8">
                  <c:v>100</c:v>
                </c:pt>
                <c:pt idx="9">
                  <c:v>0</c:v>
                </c:pt>
                <c:pt idx="10">
                  <c:v>57</c:v>
                </c:pt>
              </c:numCache>
            </c:numRef>
          </c:val>
        </c:ser>
        <c:ser>
          <c:idx val="3"/>
          <c:order val="2"/>
          <c:tx>
            <c:strRef>
              <c:f>'Tonnages by cargo type'!$AJ$119</c:f>
              <c:strCache>
                <c:ptCount val="1"/>
                <c:pt idx="0">
                  <c:v>Liquid bulk</c:v>
                </c:pt>
              </c:strCache>
            </c:strRef>
          </c:tx>
          <c:spPr>
            <a:solidFill>
              <a:srgbClr val="3366FF"/>
            </a:solidFill>
            <a:ln w="12700">
              <a:solidFill>
                <a:srgbClr val="000000"/>
              </a:solidFill>
              <a:prstDash val="solid"/>
            </a:ln>
          </c:spPr>
          <c:invertIfNegative val="0"/>
          <c:cat>
            <c:strRef>
              <c:f>'Tonnages by cargo type'!$AF$120:$AF$130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type'!$AJ$120:$AJ$130</c:f>
              <c:numCache>
                <c:formatCode>#,##0</c:formatCode>
                <c:ptCount val="11"/>
                <c:pt idx="0">
                  <c:v>2059</c:v>
                </c:pt>
                <c:pt idx="1">
                  <c:v>0</c:v>
                </c:pt>
                <c:pt idx="2">
                  <c:v>5945</c:v>
                </c:pt>
                <c:pt idx="3">
                  <c:v>2408</c:v>
                </c:pt>
                <c:pt idx="4">
                  <c:v>467</c:v>
                </c:pt>
                <c:pt idx="5">
                  <c:v>20739</c:v>
                </c:pt>
                <c:pt idx="6">
                  <c:v>0</c:v>
                </c:pt>
                <c:pt idx="7">
                  <c:v>1486</c:v>
                </c:pt>
                <c:pt idx="8">
                  <c:v>386</c:v>
                </c:pt>
                <c:pt idx="9">
                  <c:v>0</c:v>
                </c:pt>
                <c:pt idx="10">
                  <c:v>11339</c:v>
                </c:pt>
              </c:numCache>
            </c:numRef>
          </c:val>
        </c:ser>
        <c:ser>
          <c:idx val="4"/>
          <c:order val="3"/>
          <c:tx>
            <c:strRef>
              <c:f>'Tonnages by cargo type'!$AK$119</c:f>
              <c:strCache>
                <c:ptCount val="1"/>
                <c:pt idx="0">
                  <c:v>Other general cargo</c:v>
                </c:pt>
              </c:strCache>
            </c:strRef>
          </c:tx>
          <c:spPr>
            <a:solidFill>
              <a:srgbClr val="FF0000"/>
            </a:solidFill>
            <a:ln w="12700">
              <a:solidFill>
                <a:srgbClr val="000000"/>
              </a:solidFill>
              <a:prstDash val="solid"/>
            </a:ln>
          </c:spPr>
          <c:invertIfNegative val="0"/>
          <c:cat>
            <c:strRef>
              <c:f>'Tonnages by cargo type'!$AF$120:$AF$130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type'!$AK$120:$AK$130</c:f>
              <c:numCache>
                <c:formatCode>#,##0</c:formatCode>
                <c:ptCount val="11"/>
                <c:pt idx="0">
                  <c:v>1527</c:v>
                </c:pt>
                <c:pt idx="1">
                  <c:v>0</c:v>
                </c:pt>
                <c:pt idx="2">
                  <c:v>109</c:v>
                </c:pt>
                <c:pt idx="3">
                  <c:v>76</c:v>
                </c:pt>
                <c:pt idx="4">
                  <c:v>82</c:v>
                </c:pt>
                <c:pt idx="5">
                  <c:v>512</c:v>
                </c:pt>
                <c:pt idx="6">
                  <c:v>0</c:v>
                </c:pt>
                <c:pt idx="7">
                  <c:v>13</c:v>
                </c:pt>
                <c:pt idx="8">
                  <c:v>538</c:v>
                </c:pt>
                <c:pt idx="9">
                  <c:v>0</c:v>
                </c:pt>
                <c:pt idx="10">
                  <c:v>2</c:v>
                </c:pt>
              </c:numCache>
            </c:numRef>
          </c:val>
        </c:ser>
        <c:dLbls>
          <c:showLegendKey val="0"/>
          <c:showVal val="0"/>
          <c:showCatName val="0"/>
          <c:showSerName val="0"/>
          <c:showPercent val="0"/>
          <c:showBubbleSize val="0"/>
        </c:dLbls>
        <c:gapWidth val="150"/>
        <c:overlap val="100"/>
        <c:axId val="175798528"/>
        <c:axId val="175800320"/>
      </c:barChart>
      <c:catAx>
        <c:axId val="1757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800320"/>
        <c:crosses val="autoZero"/>
        <c:auto val="1"/>
        <c:lblAlgn val="ctr"/>
        <c:lblOffset val="100"/>
        <c:tickLblSkip val="1"/>
        <c:tickMarkSkip val="1"/>
        <c:noMultiLvlLbl val="0"/>
      </c:catAx>
      <c:valAx>
        <c:axId val="1758003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5798528"/>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type'!$AH$119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type'!$AF$167:$AF$177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type'!$AH$167:$AH$177</c:f>
              <c:numCache>
                <c:formatCode>#,##0</c:formatCode>
                <c:ptCount val="11"/>
                <c:pt idx="0">
                  <c:v>474</c:v>
                </c:pt>
                <c:pt idx="1">
                  <c:v>2364</c:v>
                </c:pt>
                <c:pt idx="2">
                  <c:v>499</c:v>
                </c:pt>
                <c:pt idx="3">
                  <c:v>0</c:v>
                </c:pt>
                <c:pt idx="4">
                  <c:v>0</c:v>
                </c:pt>
                <c:pt idx="5">
                  <c:v>2828</c:v>
                </c:pt>
                <c:pt idx="6">
                  <c:v>0</c:v>
                </c:pt>
                <c:pt idx="7">
                  <c:v>208</c:v>
                </c:pt>
                <c:pt idx="8">
                  <c:v>0</c:v>
                </c:pt>
                <c:pt idx="9">
                  <c:v>1783</c:v>
                </c:pt>
                <c:pt idx="10">
                  <c:v>24</c:v>
                </c:pt>
              </c:numCache>
            </c:numRef>
          </c:val>
        </c:ser>
        <c:ser>
          <c:idx val="2"/>
          <c:order val="1"/>
          <c:tx>
            <c:strRef>
              <c:f>'Tonnages by cargo type'!$AI$119</c:f>
              <c:strCache>
                <c:ptCount val="1"/>
                <c:pt idx="0">
                  <c:v>Dry bulk</c:v>
                </c:pt>
              </c:strCache>
            </c:strRef>
          </c:tx>
          <c:spPr>
            <a:solidFill>
              <a:srgbClr val="FFFF00"/>
            </a:solidFill>
            <a:ln w="12700">
              <a:solidFill>
                <a:srgbClr val="000000"/>
              </a:solidFill>
              <a:prstDash val="solid"/>
            </a:ln>
          </c:spPr>
          <c:invertIfNegative val="0"/>
          <c:cat>
            <c:strRef>
              <c:f>'Tonnages by cargo type'!$AF$167:$AF$177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type'!$AI$167:$AI$177</c:f>
              <c:numCache>
                <c:formatCode>#,##0</c:formatCode>
                <c:ptCount val="11"/>
                <c:pt idx="0">
                  <c:v>474</c:v>
                </c:pt>
                <c:pt idx="1">
                  <c:v>0</c:v>
                </c:pt>
                <c:pt idx="2">
                  <c:v>8377</c:v>
                </c:pt>
                <c:pt idx="3">
                  <c:v>115</c:v>
                </c:pt>
                <c:pt idx="4">
                  <c:v>369</c:v>
                </c:pt>
                <c:pt idx="5">
                  <c:v>1125</c:v>
                </c:pt>
                <c:pt idx="6">
                  <c:v>5746</c:v>
                </c:pt>
                <c:pt idx="7">
                  <c:v>11</c:v>
                </c:pt>
                <c:pt idx="8">
                  <c:v>53</c:v>
                </c:pt>
                <c:pt idx="9">
                  <c:v>0</c:v>
                </c:pt>
                <c:pt idx="10">
                  <c:v>13</c:v>
                </c:pt>
              </c:numCache>
            </c:numRef>
          </c:val>
        </c:ser>
        <c:ser>
          <c:idx val="3"/>
          <c:order val="2"/>
          <c:tx>
            <c:strRef>
              <c:f>'Tonnages by cargo type'!$AJ$119</c:f>
              <c:strCache>
                <c:ptCount val="1"/>
                <c:pt idx="0">
                  <c:v>Liquid bulk</c:v>
                </c:pt>
              </c:strCache>
            </c:strRef>
          </c:tx>
          <c:spPr>
            <a:solidFill>
              <a:srgbClr val="3366FF"/>
            </a:solidFill>
            <a:ln w="12700">
              <a:solidFill>
                <a:srgbClr val="000000"/>
              </a:solidFill>
              <a:prstDash val="solid"/>
            </a:ln>
          </c:spPr>
          <c:invertIfNegative val="0"/>
          <c:cat>
            <c:strRef>
              <c:f>'Tonnages by cargo type'!$AF$167:$AF$177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type'!$AJ$167:$AJ$177</c:f>
              <c:numCache>
                <c:formatCode>#,##0</c:formatCode>
                <c:ptCount val="11"/>
                <c:pt idx="0">
                  <c:v>1987</c:v>
                </c:pt>
                <c:pt idx="1">
                  <c:v>0</c:v>
                </c:pt>
                <c:pt idx="2">
                  <c:v>5777</c:v>
                </c:pt>
                <c:pt idx="3">
                  <c:v>3178</c:v>
                </c:pt>
                <c:pt idx="4">
                  <c:v>379</c:v>
                </c:pt>
                <c:pt idx="5">
                  <c:v>22109</c:v>
                </c:pt>
                <c:pt idx="6">
                  <c:v>0</c:v>
                </c:pt>
                <c:pt idx="7">
                  <c:v>824</c:v>
                </c:pt>
                <c:pt idx="8">
                  <c:v>364</c:v>
                </c:pt>
                <c:pt idx="9">
                  <c:v>0</c:v>
                </c:pt>
                <c:pt idx="10">
                  <c:v>6357</c:v>
                </c:pt>
              </c:numCache>
            </c:numRef>
          </c:val>
        </c:ser>
        <c:ser>
          <c:idx val="4"/>
          <c:order val="3"/>
          <c:tx>
            <c:strRef>
              <c:f>'Tonnages by cargo type'!$AK$119</c:f>
              <c:strCache>
                <c:ptCount val="1"/>
                <c:pt idx="0">
                  <c:v>Other general cargo</c:v>
                </c:pt>
              </c:strCache>
            </c:strRef>
          </c:tx>
          <c:spPr>
            <a:solidFill>
              <a:srgbClr val="FF0000"/>
            </a:solidFill>
            <a:ln w="12700">
              <a:solidFill>
                <a:srgbClr val="000000"/>
              </a:solidFill>
              <a:prstDash val="solid"/>
            </a:ln>
          </c:spPr>
          <c:invertIfNegative val="0"/>
          <c:cat>
            <c:strRef>
              <c:f>'Tonnages by cargo type'!$AF$167:$AF$177</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type'!$AK$167:$AK$177</c:f>
              <c:numCache>
                <c:formatCode>#,##0</c:formatCode>
                <c:ptCount val="11"/>
                <c:pt idx="0">
                  <c:v>1329</c:v>
                </c:pt>
                <c:pt idx="1">
                  <c:v>0</c:v>
                </c:pt>
                <c:pt idx="2">
                  <c:v>130</c:v>
                </c:pt>
                <c:pt idx="3">
                  <c:v>85</c:v>
                </c:pt>
                <c:pt idx="4">
                  <c:v>67</c:v>
                </c:pt>
                <c:pt idx="5">
                  <c:v>273</c:v>
                </c:pt>
                <c:pt idx="6">
                  <c:v>0</c:v>
                </c:pt>
                <c:pt idx="7">
                  <c:v>11</c:v>
                </c:pt>
                <c:pt idx="8">
                  <c:v>554</c:v>
                </c:pt>
                <c:pt idx="9">
                  <c:v>0</c:v>
                </c:pt>
                <c:pt idx="10">
                  <c:v>24</c:v>
                </c:pt>
              </c:numCache>
            </c:numRef>
          </c:val>
        </c:ser>
        <c:dLbls>
          <c:showLegendKey val="0"/>
          <c:showVal val="0"/>
          <c:showCatName val="0"/>
          <c:showSerName val="0"/>
          <c:showPercent val="0"/>
          <c:showBubbleSize val="0"/>
        </c:dLbls>
        <c:gapWidth val="150"/>
        <c:overlap val="100"/>
        <c:axId val="177346432"/>
        <c:axId val="177347968"/>
      </c:barChart>
      <c:catAx>
        <c:axId val="17734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47968"/>
        <c:crosses val="autoZero"/>
        <c:auto val="1"/>
        <c:lblAlgn val="ctr"/>
        <c:lblOffset val="100"/>
        <c:tickLblSkip val="1"/>
        <c:tickMarkSkip val="1"/>
        <c:noMultiLvlLbl val="0"/>
      </c:catAx>
      <c:valAx>
        <c:axId val="1773479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46432"/>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All traffic by Port</a:t>
            </a:r>
          </a:p>
        </c:rich>
      </c:tx>
      <c:layout>
        <c:manualLayout>
          <c:xMode val="edge"/>
          <c:yMode val="edge"/>
          <c:x val="0.45467384919661247"/>
          <c:y val="2.7732590127265033E-2"/>
        </c:manualLayout>
      </c:layout>
      <c:overlay val="0"/>
      <c:spPr>
        <a:noFill/>
        <a:ln w="25400">
          <a:noFill/>
        </a:ln>
      </c:spPr>
    </c:title>
    <c:autoTitleDeleted val="0"/>
    <c:plotArea>
      <c:layout>
        <c:manualLayout>
          <c:layoutTarget val="inner"/>
          <c:xMode val="edge"/>
          <c:yMode val="edge"/>
          <c:x val="0.10119479806471539"/>
          <c:y val="8.809163467206195E-2"/>
          <c:w val="0.7378787358885498"/>
          <c:h val="0.79771869175256083"/>
        </c:manualLayout>
      </c:layout>
      <c:lineChart>
        <c:grouping val="standard"/>
        <c:varyColors val="0"/>
        <c:ser>
          <c:idx val="1"/>
          <c:order val="0"/>
          <c:tx>
            <c:strRef>
              <c:f>'Tonnages by cargo type'!$Q$5</c:f>
              <c:strCache>
                <c:ptCount val="1"/>
                <c:pt idx="0">
                  <c:v>Aberdeen</c:v>
                </c:pt>
              </c:strCache>
            </c:strRef>
          </c:tx>
          <c:spPr>
            <a:ln w="25400">
              <a:solidFill>
                <a:srgbClr val="000080"/>
              </a:solidFill>
              <a:prstDash val="solid"/>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type'!$R$5:$AC$5</c:f>
              <c:numCache>
                <c:formatCode>#,##0</c:formatCode>
                <c:ptCount val="12"/>
                <c:pt idx="0">
                  <c:v>4609</c:v>
                </c:pt>
                <c:pt idx="1">
                  <c:v>4663</c:v>
                </c:pt>
                <c:pt idx="2">
                  <c:v>5131</c:v>
                </c:pt>
                <c:pt idx="3">
                  <c:v>4833</c:v>
                </c:pt>
                <c:pt idx="4" formatCode="[&lt;0.5]\-;#,##0">
                  <c:v>4570</c:v>
                </c:pt>
                <c:pt idx="5">
                  <c:v>4164</c:v>
                </c:pt>
                <c:pt idx="6">
                  <c:v>4165</c:v>
                </c:pt>
                <c:pt idx="7">
                  <c:v>4493</c:v>
                </c:pt>
                <c:pt idx="8">
                  <c:v>4264</c:v>
                </c:pt>
                <c:pt idx="9">
                  <c:v>4231</c:v>
                </c:pt>
                <c:pt idx="10">
                  <c:v>4375.9790000000003</c:v>
                </c:pt>
                <c:pt idx="11">
                  <c:v>3770</c:v>
                </c:pt>
              </c:numCache>
            </c:numRef>
          </c:val>
          <c:smooth val="0"/>
        </c:ser>
        <c:ser>
          <c:idx val="2"/>
          <c:order val="1"/>
          <c:tx>
            <c:strRef>
              <c:f>'Tonnages by cargo type'!$Q$6</c:f>
              <c:strCache>
                <c:ptCount val="1"/>
                <c:pt idx="0">
                  <c:v>Cairnryan</c:v>
                </c:pt>
              </c:strCache>
            </c:strRef>
          </c:tx>
          <c:spPr>
            <a:ln w="25400">
              <a:solidFill>
                <a:srgbClr val="996633"/>
              </a:solidFill>
              <a:prstDash val="solid"/>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type'!$R$6:$AC$6</c:f>
              <c:numCache>
                <c:formatCode>#,##0</c:formatCode>
                <c:ptCount val="12"/>
                <c:pt idx="0">
                  <c:v>3274</c:v>
                </c:pt>
                <c:pt idx="1">
                  <c:v>3145</c:v>
                </c:pt>
                <c:pt idx="2">
                  <c:v>3163</c:v>
                </c:pt>
                <c:pt idx="3">
                  <c:v>2928</c:v>
                </c:pt>
                <c:pt idx="4" formatCode="#,##0_);\(#,##0\)">
                  <c:v>2572</c:v>
                </c:pt>
                <c:pt idx="5">
                  <c:v>2634</c:v>
                </c:pt>
                <c:pt idx="6">
                  <c:v>2932</c:v>
                </c:pt>
                <c:pt idx="7">
                  <c:v>2610</c:v>
                </c:pt>
                <c:pt idx="8">
                  <c:v>2365</c:v>
                </c:pt>
                <c:pt idx="9">
                  <c:v>2368</c:v>
                </c:pt>
                <c:pt idx="10">
                  <c:v>2548.415</c:v>
                </c:pt>
                <c:pt idx="11">
                  <c:v>2740</c:v>
                </c:pt>
              </c:numCache>
            </c:numRef>
          </c:val>
          <c:smooth val="0"/>
        </c:ser>
        <c:ser>
          <c:idx val="3"/>
          <c:order val="2"/>
          <c:tx>
            <c:strRef>
              <c:f>'Tonnages by cargo type'!$Q$7</c:f>
              <c:strCache>
                <c:ptCount val="1"/>
                <c:pt idx="0">
                  <c:v>Clyde</c:v>
                </c:pt>
              </c:strCache>
            </c:strRef>
          </c:tx>
          <c:spPr>
            <a:ln w="25400">
              <a:solidFill>
                <a:srgbClr val="008000"/>
              </a:solidFill>
              <a:prstDash val="solid"/>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type'!$R$7:$AC$7</c:f>
              <c:numCache>
                <c:formatCode>#,##0</c:formatCode>
                <c:ptCount val="12"/>
                <c:pt idx="0">
                  <c:v>15737</c:v>
                </c:pt>
                <c:pt idx="1">
                  <c:v>14981</c:v>
                </c:pt>
                <c:pt idx="2">
                  <c:v>12063</c:v>
                </c:pt>
                <c:pt idx="3">
                  <c:v>14338</c:v>
                </c:pt>
                <c:pt idx="4" formatCode="#,##0_);\(#,##0\)">
                  <c:v>12552</c:v>
                </c:pt>
                <c:pt idx="5">
                  <c:v>12283</c:v>
                </c:pt>
                <c:pt idx="6">
                  <c:v>13431</c:v>
                </c:pt>
                <c:pt idx="7">
                  <c:v>15421</c:v>
                </c:pt>
                <c:pt idx="8">
                  <c:v>14783</c:v>
                </c:pt>
                <c:pt idx="9">
                  <c:v>16201</c:v>
                </c:pt>
                <c:pt idx="10">
                  <c:v>12484.055</c:v>
                </c:pt>
                <c:pt idx="11">
                  <c:v>8742</c:v>
                </c:pt>
              </c:numCache>
            </c:numRef>
          </c:val>
          <c:smooth val="0"/>
        </c:ser>
        <c:ser>
          <c:idx val="4"/>
          <c:order val="3"/>
          <c:tx>
            <c:strRef>
              <c:f>'Tonnages by cargo type'!$Q$8</c:f>
              <c:strCache>
                <c:ptCount val="1"/>
                <c:pt idx="0">
                  <c:v>Cromarty Firth</c:v>
                </c:pt>
              </c:strCache>
            </c:strRef>
          </c:tx>
          <c:spPr>
            <a:ln w="25400">
              <a:solidFill>
                <a:srgbClr val="FF0000"/>
              </a:solidFill>
              <a:prstDash val="solid"/>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type'!$R$8:$AC$8</c:f>
              <c:numCache>
                <c:formatCode>#,##0</c:formatCode>
                <c:ptCount val="12"/>
                <c:pt idx="0">
                  <c:v>3325</c:v>
                </c:pt>
                <c:pt idx="1">
                  <c:v>3206</c:v>
                </c:pt>
                <c:pt idx="2">
                  <c:v>3502</c:v>
                </c:pt>
                <c:pt idx="3">
                  <c:v>2252</c:v>
                </c:pt>
                <c:pt idx="4" formatCode="#,##0_);\(#,##0\)">
                  <c:v>2864</c:v>
                </c:pt>
                <c:pt idx="5">
                  <c:v>3663</c:v>
                </c:pt>
                <c:pt idx="6">
                  <c:v>4020</c:v>
                </c:pt>
                <c:pt idx="7">
                  <c:v>2628</c:v>
                </c:pt>
                <c:pt idx="8">
                  <c:v>3378</c:v>
                </c:pt>
                <c:pt idx="9">
                  <c:v>1591</c:v>
                </c:pt>
                <c:pt idx="10">
                  <c:v>261.78399999999999</c:v>
                </c:pt>
                <c:pt idx="11">
                  <c:v>395</c:v>
                </c:pt>
              </c:numCache>
            </c:numRef>
          </c:val>
          <c:smooth val="0"/>
        </c:ser>
        <c:ser>
          <c:idx val="5"/>
          <c:order val="4"/>
          <c:tx>
            <c:strRef>
              <c:f>'Tonnages by cargo type'!$Q$9</c:f>
              <c:strCache>
                <c:ptCount val="1"/>
                <c:pt idx="0">
                  <c:v>Dundee</c:v>
                </c:pt>
              </c:strCache>
            </c:strRef>
          </c:tx>
          <c:spPr>
            <a:ln w="25400">
              <a:solidFill>
                <a:srgbClr val="969696"/>
              </a:solidFill>
              <a:prstDash val="solid"/>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type'!$R$9:$AC$9</c:f>
              <c:numCache>
                <c:formatCode>#,##0</c:formatCode>
                <c:ptCount val="12"/>
                <c:pt idx="0">
                  <c:v>1222</c:v>
                </c:pt>
                <c:pt idx="1">
                  <c:v>1202</c:v>
                </c:pt>
                <c:pt idx="2">
                  <c:v>1035</c:v>
                </c:pt>
                <c:pt idx="3">
                  <c:v>978</c:v>
                </c:pt>
                <c:pt idx="4" formatCode="#,##0_);\(#,##0\)">
                  <c:v>810</c:v>
                </c:pt>
                <c:pt idx="5">
                  <c:v>962</c:v>
                </c:pt>
                <c:pt idx="6">
                  <c:v>929</c:v>
                </c:pt>
                <c:pt idx="7">
                  <c:v>842</c:v>
                </c:pt>
                <c:pt idx="8">
                  <c:v>815</c:v>
                </c:pt>
                <c:pt idx="9">
                  <c:v>517</c:v>
                </c:pt>
                <c:pt idx="10">
                  <c:v>514.90800000000002</c:v>
                </c:pt>
                <c:pt idx="11">
                  <c:v>534</c:v>
                </c:pt>
              </c:numCache>
            </c:numRef>
          </c:val>
          <c:smooth val="0"/>
        </c:ser>
        <c:ser>
          <c:idx val="6"/>
          <c:order val="5"/>
          <c:tx>
            <c:strRef>
              <c:f>'Tonnages by cargo type'!$Q$10</c:f>
              <c:strCache>
                <c:ptCount val="1"/>
                <c:pt idx="0">
                  <c:v>Forth</c:v>
                </c:pt>
              </c:strCache>
            </c:strRef>
          </c:tx>
          <c:spPr>
            <a:ln w="25400">
              <a:solidFill>
                <a:srgbClr val="000000"/>
              </a:solidFill>
              <a:prstDash val="solid"/>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type'!$R$10:$AC$10</c:f>
              <c:numCache>
                <c:formatCode>#,##0</c:formatCode>
                <c:ptCount val="12"/>
                <c:pt idx="0">
                  <c:v>34218</c:v>
                </c:pt>
                <c:pt idx="1">
                  <c:v>31556</c:v>
                </c:pt>
                <c:pt idx="2">
                  <c:v>36681</c:v>
                </c:pt>
                <c:pt idx="3">
                  <c:v>39054</c:v>
                </c:pt>
                <c:pt idx="4" formatCode="#,##0_);\(#,##0\)">
                  <c:v>36690</c:v>
                </c:pt>
                <c:pt idx="5">
                  <c:v>34335</c:v>
                </c:pt>
                <c:pt idx="6">
                  <c:v>27878</c:v>
                </c:pt>
                <c:pt idx="7">
                  <c:v>25332</c:v>
                </c:pt>
                <c:pt idx="8">
                  <c:v>26365</c:v>
                </c:pt>
                <c:pt idx="9">
                  <c:v>24608</c:v>
                </c:pt>
                <c:pt idx="10">
                  <c:v>27074.039000000001</c:v>
                </c:pt>
                <c:pt idx="11">
                  <c:v>27439</c:v>
                </c:pt>
              </c:numCache>
            </c:numRef>
          </c:val>
          <c:smooth val="0"/>
        </c:ser>
        <c:ser>
          <c:idx val="7"/>
          <c:order val="6"/>
          <c:tx>
            <c:strRef>
              <c:f>'Tonnages by cargo type'!$Q$11</c:f>
              <c:strCache>
                <c:ptCount val="1"/>
                <c:pt idx="0">
                  <c:v>Glensanda</c:v>
                </c:pt>
              </c:strCache>
            </c:strRef>
          </c:tx>
          <c:spPr>
            <a:ln w="38100">
              <a:solidFill>
                <a:srgbClr val="993366"/>
              </a:solidFill>
              <a:prstDash val="sysDash"/>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type'!$R$11:$AC$11</c:f>
              <c:numCache>
                <c:formatCode>#,##0</c:formatCode>
                <c:ptCount val="12"/>
                <c:pt idx="0">
                  <c:v>5439</c:v>
                </c:pt>
                <c:pt idx="1">
                  <c:v>6004</c:v>
                </c:pt>
                <c:pt idx="2">
                  <c:v>7050</c:v>
                </c:pt>
                <c:pt idx="3">
                  <c:v>6336</c:v>
                </c:pt>
                <c:pt idx="4" formatCode="#,##0_);\(#,##0\)">
                  <c:v>5591</c:v>
                </c:pt>
                <c:pt idx="5">
                  <c:v>5846</c:v>
                </c:pt>
                <c:pt idx="6">
                  <c:v>6060</c:v>
                </c:pt>
                <c:pt idx="7">
                  <c:v>5541</c:v>
                </c:pt>
                <c:pt idx="8">
                  <c:v>5746</c:v>
                </c:pt>
                <c:pt idx="9">
                  <c:v>6347</c:v>
                </c:pt>
                <c:pt idx="10">
                  <c:v>5597.3609999999999</c:v>
                </c:pt>
                <c:pt idx="11">
                  <c:v>5487</c:v>
                </c:pt>
              </c:numCache>
            </c:numRef>
          </c:val>
          <c:smooth val="0"/>
        </c:ser>
        <c:ser>
          <c:idx val="8"/>
          <c:order val="7"/>
          <c:tx>
            <c:strRef>
              <c:f>'Tonnages by cargo type'!$Q$12</c:f>
              <c:strCache>
                <c:ptCount val="1"/>
                <c:pt idx="0">
                  <c:v>Orkney</c:v>
                </c:pt>
              </c:strCache>
            </c:strRef>
          </c:tx>
          <c:spPr>
            <a:ln w="38100">
              <a:solidFill>
                <a:srgbClr val="999933"/>
              </a:solidFill>
              <a:prstDash val="sysDash"/>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type'!$R$12:$AC$12</c:f>
              <c:numCache>
                <c:formatCode>#,##0</c:formatCode>
                <c:ptCount val="12"/>
                <c:pt idx="0">
                  <c:v>14534</c:v>
                </c:pt>
                <c:pt idx="1">
                  <c:v>11249</c:v>
                </c:pt>
                <c:pt idx="2">
                  <c:v>10592</c:v>
                </c:pt>
                <c:pt idx="3">
                  <c:v>4789</c:v>
                </c:pt>
                <c:pt idx="4" formatCode="#,##0_);\(#,##0\)">
                  <c:v>3241</c:v>
                </c:pt>
                <c:pt idx="5">
                  <c:v>3244</c:v>
                </c:pt>
                <c:pt idx="6">
                  <c:v>2344</c:v>
                </c:pt>
                <c:pt idx="7">
                  <c:v>1729</c:v>
                </c:pt>
                <c:pt idx="8">
                  <c:v>1054</c:v>
                </c:pt>
                <c:pt idx="9">
                  <c:v>1151</c:v>
                </c:pt>
                <c:pt idx="10">
                  <c:v>3945.42</c:v>
                </c:pt>
                <c:pt idx="11">
                  <c:v>4615</c:v>
                </c:pt>
              </c:numCache>
            </c:numRef>
          </c:val>
          <c:smooth val="0"/>
        </c:ser>
        <c:ser>
          <c:idx val="9"/>
          <c:order val="8"/>
          <c:tx>
            <c:strRef>
              <c:f>'Tonnages by cargo type'!$Q$13</c:f>
              <c:strCache>
                <c:ptCount val="1"/>
                <c:pt idx="0">
                  <c:v>Peterhead</c:v>
                </c:pt>
              </c:strCache>
            </c:strRef>
          </c:tx>
          <c:spPr>
            <a:ln w="38100">
              <a:solidFill>
                <a:srgbClr val="CCFFCC"/>
              </a:solidFill>
              <a:prstDash val="sysDash"/>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type'!$R$13:$AC$13</c:f>
              <c:numCache>
                <c:formatCode>#,##0</c:formatCode>
                <c:ptCount val="12"/>
                <c:pt idx="0">
                  <c:v>928</c:v>
                </c:pt>
                <c:pt idx="1">
                  <c:v>947</c:v>
                </c:pt>
                <c:pt idx="2">
                  <c:v>790</c:v>
                </c:pt>
                <c:pt idx="3">
                  <c:v>871</c:v>
                </c:pt>
                <c:pt idx="4" formatCode="#,##0_);\(#,##0\)">
                  <c:v>797</c:v>
                </c:pt>
                <c:pt idx="5">
                  <c:v>1107</c:v>
                </c:pt>
                <c:pt idx="6">
                  <c:v>1054</c:v>
                </c:pt>
                <c:pt idx="7">
                  <c:v>1024</c:v>
                </c:pt>
                <c:pt idx="8" formatCode="General">
                  <c:v>971</c:v>
                </c:pt>
                <c:pt idx="9">
                  <c:v>1377</c:v>
                </c:pt>
                <c:pt idx="10">
                  <c:v>1467.652</c:v>
                </c:pt>
                <c:pt idx="11">
                  <c:v>1148</c:v>
                </c:pt>
              </c:numCache>
            </c:numRef>
          </c:val>
          <c:smooth val="0"/>
        </c:ser>
        <c:ser>
          <c:idx val="10"/>
          <c:order val="9"/>
          <c:tx>
            <c:strRef>
              <c:f>'Tonnages by cargo type'!$Q$14</c:f>
              <c:strCache>
                <c:ptCount val="1"/>
                <c:pt idx="0">
                  <c:v>Stranraer / Loch Ryan</c:v>
                </c:pt>
              </c:strCache>
            </c:strRef>
          </c:tx>
          <c:spPr>
            <a:ln w="38100">
              <a:solidFill>
                <a:srgbClr val="FF0000"/>
              </a:solidFill>
              <a:prstDash val="lgDashDot"/>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type'!$R$14:$AC$14</c:f>
              <c:numCache>
                <c:formatCode>#,##0</c:formatCode>
                <c:ptCount val="12"/>
                <c:pt idx="0">
                  <c:v>1165</c:v>
                </c:pt>
                <c:pt idx="1">
                  <c:v>1222</c:v>
                </c:pt>
                <c:pt idx="2">
                  <c:v>1231</c:v>
                </c:pt>
                <c:pt idx="3">
                  <c:v>1190</c:v>
                </c:pt>
                <c:pt idx="4" formatCode="#,##0_);\(#,##0\)">
                  <c:v>1177</c:v>
                </c:pt>
                <c:pt idx="5">
                  <c:v>1017</c:v>
                </c:pt>
                <c:pt idx="6">
                  <c:v>986</c:v>
                </c:pt>
                <c:pt idx="7">
                  <c:v>1815</c:v>
                </c:pt>
                <c:pt idx="8" formatCode="General">
                  <c:v>1783</c:v>
                </c:pt>
                <c:pt idx="9">
                  <c:v>2038</c:v>
                </c:pt>
                <c:pt idx="10">
                  <c:v>2163.2539999999999</c:v>
                </c:pt>
                <c:pt idx="11">
                  <c:v>2356</c:v>
                </c:pt>
              </c:numCache>
            </c:numRef>
          </c:val>
          <c:smooth val="0"/>
        </c:ser>
        <c:ser>
          <c:idx val="11"/>
          <c:order val="10"/>
          <c:tx>
            <c:strRef>
              <c:f>'Tonnages by cargo type'!$Q$15</c:f>
              <c:strCache>
                <c:ptCount val="1"/>
                <c:pt idx="0">
                  <c:v>Sullom Voe</c:v>
                </c:pt>
              </c:strCache>
            </c:strRef>
          </c:tx>
          <c:spPr>
            <a:ln w="25400">
              <a:solidFill>
                <a:srgbClr val="000000"/>
              </a:solidFill>
              <a:prstDash val="sysDash"/>
            </a:ln>
          </c:spPr>
          <c:marker>
            <c:symbol val="none"/>
          </c:marker>
          <c:cat>
            <c:numRef>
              <c:f>'Tonnages by cargo type'!$R$4:$AC$4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type'!$R$15:$AC$15</c:f>
              <c:numCache>
                <c:formatCode>#,##0</c:formatCode>
                <c:ptCount val="12"/>
                <c:pt idx="0">
                  <c:v>20541</c:v>
                </c:pt>
                <c:pt idx="1">
                  <c:v>19447</c:v>
                </c:pt>
                <c:pt idx="2">
                  <c:v>16573</c:v>
                </c:pt>
                <c:pt idx="3">
                  <c:v>14539</c:v>
                </c:pt>
                <c:pt idx="4" formatCode="#,##0_);\(#,##0\)">
                  <c:v>11217</c:v>
                </c:pt>
                <c:pt idx="5">
                  <c:v>11270</c:v>
                </c:pt>
                <c:pt idx="6">
                  <c:v>10153</c:v>
                </c:pt>
                <c:pt idx="7">
                  <c:v>11398</c:v>
                </c:pt>
                <c:pt idx="8">
                  <c:v>6394</c:v>
                </c:pt>
                <c:pt idx="9">
                  <c:v>7185</c:v>
                </c:pt>
                <c:pt idx="10">
                  <c:v>6119.5889999999999</c:v>
                </c:pt>
                <c:pt idx="11">
                  <c:v>6183</c:v>
                </c:pt>
              </c:numCache>
            </c:numRef>
          </c:val>
          <c:smooth val="0"/>
        </c:ser>
        <c:dLbls>
          <c:showLegendKey val="0"/>
          <c:showVal val="0"/>
          <c:showCatName val="0"/>
          <c:showSerName val="0"/>
          <c:showPercent val="0"/>
          <c:showBubbleSize val="0"/>
        </c:dLbls>
        <c:marker val="1"/>
        <c:smooth val="0"/>
        <c:axId val="158937856"/>
        <c:axId val="158939776"/>
      </c:lineChart>
      <c:catAx>
        <c:axId val="158937856"/>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GB"/>
                  <a:t>Year</a:t>
                </a:r>
              </a:p>
            </c:rich>
          </c:tx>
          <c:layout>
            <c:manualLayout>
              <c:xMode val="edge"/>
              <c:yMode val="edge"/>
              <c:x val="0.45748485051266613"/>
              <c:y val="0.94290680159825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8939776"/>
        <c:crosses val="autoZero"/>
        <c:auto val="1"/>
        <c:lblAlgn val="ctr"/>
        <c:lblOffset val="100"/>
        <c:tickLblSkip val="1"/>
        <c:tickMarkSkip val="1"/>
        <c:noMultiLvlLbl val="0"/>
      </c:catAx>
      <c:valAx>
        <c:axId val="158939776"/>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en-GB"/>
                  <a:t>Tonnes (Thousands)</a:t>
                </a:r>
              </a:p>
            </c:rich>
          </c:tx>
          <c:layout>
            <c:manualLayout>
              <c:xMode val="edge"/>
              <c:yMode val="edge"/>
              <c:x val="2.1082212457153918E-2"/>
              <c:y val="0.3637858412028393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158937856"/>
        <c:crosses val="autoZero"/>
        <c:crossBetween val="between"/>
      </c:valAx>
      <c:spPr>
        <a:noFill/>
        <a:ln w="12700">
          <a:solidFill>
            <a:srgbClr val="808080"/>
          </a:solidFill>
          <a:prstDash val="solid"/>
        </a:ln>
      </c:spPr>
    </c:plotArea>
    <c:legend>
      <c:legendPos val="r"/>
      <c:layout>
        <c:manualLayout>
          <c:xMode val="edge"/>
          <c:yMode val="edge"/>
          <c:x val="0.85623229461756378"/>
          <c:y val="9.4350116259014571E-2"/>
          <c:w val="0.13810198300283288"/>
          <c:h val="0.837543960295771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type'!$AH$166</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type'!$AH$215:$AH$225</c:f>
              <c:numCache>
                <c:formatCode>#,##0</c:formatCode>
                <c:ptCount val="11"/>
                <c:pt idx="0">
                  <c:v>487</c:v>
                </c:pt>
                <c:pt idx="1">
                  <c:v>2368</c:v>
                </c:pt>
                <c:pt idx="2">
                  <c:v>576</c:v>
                </c:pt>
                <c:pt idx="3">
                  <c:v>0</c:v>
                </c:pt>
                <c:pt idx="4">
                  <c:v>0</c:v>
                </c:pt>
                <c:pt idx="5">
                  <c:v>2834</c:v>
                </c:pt>
                <c:pt idx="6">
                  <c:v>0</c:v>
                </c:pt>
                <c:pt idx="7">
                  <c:v>209</c:v>
                </c:pt>
                <c:pt idx="8">
                  <c:v>0</c:v>
                </c:pt>
                <c:pt idx="9">
                  <c:v>2038</c:v>
                </c:pt>
                <c:pt idx="10">
                  <c:v>5</c:v>
                </c:pt>
              </c:numCache>
            </c:numRef>
          </c:val>
        </c:ser>
        <c:ser>
          <c:idx val="2"/>
          <c:order val="1"/>
          <c:tx>
            <c:strRef>
              <c:f>'Tonnages by cargo type'!$AI$214</c:f>
              <c:strCache>
                <c:ptCount val="1"/>
                <c:pt idx="0">
                  <c:v>Dry bulk</c:v>
                </c:pt>
              </c:strCache>
            </c:strRef>
          </c:tx>
          <c:spPr>
            <a:solidFill>
              <a:srgbClr val="FFFF00"/>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type'!$AI$215:$AI$225</c:f>
              <c:numCache>
                <c:formatCode>#,##0</c:formatCode>
                <c:ptCount val="11"/>
                <c:pt idx="0">
                  <c:v>430</c:v>
                </c:pt>
                <c:pt idx="1">
                  <c:v>0</c:v>
                </c:pt>
                <c:pt idx="2">
                  <c:v>8451</c:v>
                </c:pt>
                <c:pt idx="3">
                  <c:v>174</c:v>
                </c:pt>
                <c:pt idx="4">
                  <c:v>259</c:v>
                </c:pt>
                <c:pt idx="5">
                  <c:v>1056</c:v>
                </c:pt>
                <c:pt idx="6">
                  <c:v>6347</c:v>
                </c:pt>
                <c:pt idx="7">
                  <c:v>12</c:v>
                </c:pt>
                <c:pt idx="8">
                  <c:v>155</c:v>
                </c:pt>
                <c:pt idx="9">
                  <c:v>0</c:v>
                </c:pt>
                <c:pt idx="10">
                  <c:v>0</c:v>
                </c:pt>
              </c:numCache>
            </c:numRef>
          </c:val>
        </c:ser>
        <c:ser>
          <c:idx val="3"/>
          <c:order val="2"/>
          <c:tx>
            <c:strRef>
              <c:f>'Tonnages by cargo type'!$AJ$214</c:f>
              <c:strCache>
                <c:ptCount val="1"/>
                <c:pt idx="0">
                  <c:v>Liquid bulk</c:v>
                </c:pt>
              </c:strCache>
            </c:strRef>
          </c:tx>
          <c:spPr>
            <a:solidFill>
              <a:srgbClr val="3366FF"/>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type'!$AJ$215:$AJ$225</c:f>
              <c:numCache>
                <c:formatCode>#,##0</c:formatCode>
                <c:ptCount val="11"/>
                <c:pt idx="0">
                  <c:v>1986</c:v>
                </c:pt>
                <c:pt idx="1">
                  <c:v>0</c:v>
                </c:pt>
                <c:pt idx="2">
                  <c:v>6952</c:v>
                </c:pt>
                <c:pt idx="3">
                  <c:v>1337</c:v>
                </c:pt>
                <c:pt idx="4">
                  <c:v>183</c:v>
                </c:pt>
                <c:pt idx="5">
                  <c:v>20363</c:v>
                </c:pt>
                <c:pt idx="6">
                  <c:v>0</c:v>
                </c:pt>
                <c:pt idx="7">
                  <c:v>918</c:v>
                </c:pt>
                <c:pt idx="8">
                  <c:v>536</c:v>
                </c:pt>
                <c:pt idx="9">
                  <c:v>0</c:v>
                </c:pt>
                <c:pt idx="10">
                  <c:v>7180</c:v>
                </c:pt>
              </c:numCache>
            </c:numRef>
          </c:val>
        </c:ser>
        <c:ser>
          <c:idx val="4"/>
          <c:order val="3"/>
          <c:tx>
            <c:strRef>
              <c:f>'Tonnages by cargo type'!$AK$166</c:f>
              <c:strCache>
                <c:ptCount val="1"/>
                <c:pt idx="0">
                  <c:v>Other general cargo</c:v>
                </c:pt>
              </c:strCache>
            </c:strRef>
          </c:tx>
          <c:spPr>
            <a:solidFill>
              <a:srgbClr val="FF0000"/>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type'!$AK$215:$AK$225</c:f>
              <c:numCache>
                <c:formatCode>#,##0</c:formatCode>
                <c:ptCount val="11"/>
                <c:pt idx="0">
                  <c:v>1328</c:v>
                </c:pt>
                <c:pt idx="1">
                  <c:v>0</c:v>
                </c:pt>
                <c:pt idx="2">
                  <c:v>221</c:v>
                </c:pt>
                <c:pt idx="3">
                  <c:v>80</c:v>
                </c:pt>
                <c:pt idx="4">
                  <c:v>75</c:v>
                </c:pt>
                <c:pt idx="5">
                  <c:v>355</c:v>
                </c:pt>
                <c:pt idx="6">
                  <c:v>0</c:v>
                </c:pt>
                <c:pt idx="7">
                  <c:v>12</c:v>
                </c:pt>
                <c:pt idx="8">
                  <c:v>686</c:v>
                </c:pt>
                <c:pt idx="9">
                  <c:v>0</c:v>
                </c:pt>
                <c:pt idx="10">
                  <c:v>0</c:v>
                </c:pt>
              </c:numCache>
            </c:numRef>
          </c:val>
        </c:ser>
        <c:dLbls>
          <c:showLegendKey val="0"/>
          <c:showVal val="0"/>
          <c:showCatName val="0"/>
          <c:showSerName val="0"/>
          <c:showPercent val="0"/>
          <c:showBubbleSize val="0"/>
        </c:dLbls>
        <c:gapWidth val="150"/>
        <c:overlap val="100"/>
        <c:axId val="177391488"/>
        <c:axId val="177393024"/>
      </c:barChart>
      <c:catAx>
        <c:axId val="17739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93024"/>
        <c:crosses val="autoZero"/>
        <c:auto val="1"/>
        <c:lblAlgn val="ctr"/>
        <c:lblOffset val="100"/>
        <c:tickLblSkip val="1"/>
        <c:tickMarkSkip val="1"/>
        <c:noMultiLvlLbl val="0"/>
      </c:catAx>
      <c:valAx>
        <c:axId val="177393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391488"/>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66"/>
          <c:h val="0.84631147540983642"/>
        </c:manualLayout>
      </c:layout>
      <c:barChart>
        <c:barDir val="col"/>
        <c:grouping val="stacked"/>
        <c:varyColors val="0"/>
        <c:ser>
          <c:idx val="1"/>
          <c:order val="0"/>
          <c:tx>
            <c:strRef>
              <c:f>'Tonnages by cargo type'!$AH$214</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type'!$AH$262:$AH$272</c:f>
              <c:numCache>
                <c:formatCode>#,##0</c:formatCode>
                <c:ptCount val="11"/>
                <c:pt idx="0">
                  <c:v>408</c:v>
                </c:pt>
                <c:pt idx="1">
                  <c:v>2548</c:v>
                </c:pt>
                <c:pt idx="2">
                  <c:v>634</c:v>
                </c:pt>
                <c:pt idx="3">
                  <c:v>0</c:v>
                </c:pt>
                <c:pt idx="4">
                  <c:v>0</c:v>
                </c:pt>
                <c:pt idx="5">
                  <c:v>2643</c:v>
                </c:pt>
                <c:pt idx="6">
                  <c:v>0</c:v>
                </c:pt>
                <c:pt idx="7">
                  <c:v>234</c:v>
                </c:pt>
                <c:pt idx="8">
                  <c:v>0</c:v>
                </c:pt>
                <c:pt idx="9">
                  <c:v>2163</c:v>
                </c:pt>
                <c:pt idx="10">
                  <c:v>0</c:v>
                </c:pt>
              </c:numCache>
            </c:numRef>
          </c:val>
        </c:ser>
        <c:ser>
          <c:idx val="2"/>
          <c:order val="1"/>
          <c:tx>
            <c:strRef>
              <c:f>'Tonnages by cargo type'!$AI$261</c:f>
              <c:strCache>
                <c:ptCount val="1"/>
                <c:pt idx="0">
                  <c:v>Dry bulk</c:v>
                </c:pt>
              </c:strCache>
            </c:strRef>
          </c:tx>
          <c:spPr>
            <a:solidFill>
              <a:srgbClr val="FFFF00"/>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type'!$AI$262:$AI$272</c:f>
              <c:numCache>
                <c:formatCode>#,##0</c:formatCode>
                <c:ptCount val="11"/>
                <c:pt idx="0">
                  <c:v>455</c:v>
                </c:pt>
                <c:pt idx="1">
                  <c:v>0</c:v>
                </c:pt>
                <c:pt idx="2">
                  <c:v>4899</c:v>
                </c:pt>
                <c:pt idx="3">
                  <c:v>109</c:v>
                </c:pt>
                <c:pt idx="4">
                  <c:v>310</c:v>
                </c:pt>
                <c:pt idx="5">
                  <c:v>958</c:v>
                </c:pt>
                <c:pt idx="6">
                  <c:v>5597</c:v>
                </c:pt>
                <c:pt idx="7">
                  <c:v>16</c:v>
                </c:pt>
                <c:pt idx="8">
                  <c:v>97</c:v>
                </c:pt>
                <c:pt idx="9">
                  <c:v>0</c:v>
                </c:pt>
                <c:pt idx="10">
                  <c:v>5</c:v>
                </c:pt>
              </c:numCache>
            </c:numRef>
          </c:val>
        </c:ser>
        <c:ser>
          <c:idx val="3"/>
          <c:order val="2"/>
          <c:tx>
            <c:strRef>
              <c:f>'Tonnages by cargo type'!$AJ$261</c:f>
              <c:strCache>
                <c:ptCount val="1"/>
                <c:pt idx="0">
                  <c:v>Liquid bulk</c:v>
                </c:pt>
              </c:strCache>
            </c:strRef>
          </c:tx>
          <c:spPr>
            <a:solidFill>
              <a:srgbClr val="3366FF"/>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type'!$AJ$262:$AJ$272</c:f>
              <c:numCache>
                <c:formatCode>#,##0</c:formatCode>
                <c:ptCount val="11"/>
                <c:pt idx="0">
                  <c:v>2298</c:v>
                </c:pt>
                <c:pt idx="1">
                  <c:v>0</c:v>
                </c:pt>
                <c:pt idx="2">
                  <c:v>6729</c:v>
                </c:pt>
                <c:pt idx="3">
                  <c:v>89</c:v>
                </c:pt>
                <c:pt idx="4">
                  <c:v>157</c:v>
                </c:pt>
                <c:pt idx="5">
                  <c:v>23183</c:v>
                </c:pt>
                <c:pt idx="6">
                  <c:v>0</c:v>
                </c:pt>
                <c:pt idx="7">
                  <c:v>3688</c:v>
                </c:pt>
                <c:pt idx="8">
                  <c:v>735</c:v>
                </c:pt>
                <c:pt idx="9">
                  <c:v>0</c:v>
                </c:pt>
                <c:pt idx="10">
                  <c:v>6114</c:v>
                </c:pt>
              </c:numCache>
            </c:numRef>
          </c:val>
        </c:ser>
        <c:ser>
          <c:idx val="4"/>
          <c:order val="3"/>
          <c:tx>
            <c:strRef>
              <c:f>'Tonnages by cargo type'!$AK$261</c:f>
              <c:strCache>
                <c:ptCount val="1"/>
                <c:pt idx="0">
                  <c:v>Other general cargo</c:v>
                </c:pt>
              </c:strCache>
            </c:strRef>
          </c:tx>
          <c:spPr>
            <a:solidFill>
              <a:srgbClr val="FF0000"/>
            </a:solidFill>
            <a:ln w="12700">
              <a:solidFill>
                <a:srgbClr val="000000"/>
              </a:solidFill>
              <a:prstDash val="solid"/>
            </a:ln>
          </c:spPr>
          <c:invertIfNegative val="0"/>
          <c:cat>
            <c:strRef>
              <c:f>'Tonnages by cargo type'!$AF$215:$AF$225</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type'!$AK$262:$AK$272</c:f>
              <c:numCache>
                <c:formatCode>#,##0</c:formatCode>
                <c:ptCount val="11"/>
                <c:pt idx="0">
                  <c:v>1215</c:v>
                </c:pt>
                <c:pt idx="1">
                  <c:v>0</c:v>
                </c:pt>
                <c:pt idx="2">
                  <c:v>223</c:v>
                </c:pt>
                <c:pt idx="3">
                  <c:v>64</c:v>
                </c:pt>
                <c:pt idx="4">
                  <c:v>48</c:v>
                </c:pt>
                <c:pt idx="5">
                  <c:v>290</c:v>
                </c:pt>
                <c:pt idx="6">
                  <c:v>0</c:v>
                </c:pt>
                <c:pt idx="7">
                  <c:v>7</c:v>
                </c:pt>
                <c:pt idx="8">
                  <c:v>635</c:v>
                </c:pt>
                <c:pt idx="9">
                  <c:v>0</c:v>
                </c:pt>
                <c:pt idx="10">
                  <c:v>0</c:v>
                </c:pt>
              </c:numCache>
            </c:numRef>
          </c:val>
        </c:ser>
        <c:dLbls>
          <c:showLegendKey val="0"/>
          <c:showVal val="0"/>
          <c:showCatName val="0"/>
          <c:showSerName val="0"/>
          <c:showPercent val="0"/>
          <c:showBubbleSize val="0"/>
        </c:dLbls>
        <c:gapWidth val="150"/>
        <c:overlap val="100"/>
        <c:axId val="177452544"/>
        <c:axId val="177454080"/>
      </c:barChart>
      <c:catAx>
        <c:axId val="17745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454080"/>
        <c:crosses val="autoZero"/>
        <c:auto val="1"/>
        <c:lblAlgn val="ctr"/>
        <c:lblOffset val="100"/>
        <c:tickLblSkip val="1"/>
        <c:tickMarkSkip val="1"/>
        <c:noMultiLvlLbl val="0"/>
      </c:catAx>
      <c:valAx>
        <c:axId val="1774540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7452544"/>
        <c:crosses val="autoZero"/>
        <c:crossBetween val="between"/>
      </c:valAx>
      <c:spPr>
        <a:noFill/>
        <a:ln w="12700">
          <a:solidFill>
            <a:srgbClr val="808080"/>
          </a:solidFill>
          <a:prstDash val="solid"/>
        </a:ln>
      </c:spPr>
    </c:plotArea>
    <c:legend>
      <c:legendPos val="r"/>
      <c:layout>
        <c:manualLayout>
          <c:xMode val="edge"/>
          <c:yMode val="edge"/>
          <c:x val="0.83333406648900865"/>
          <c:y val="0.64754098360655765"/>
          <c:w val="0.16306320652379525"/>
          <c:h val="0.3463114754098363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type'!$T$119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type'!$T$120:$T$130</c:f>
              <c:numCache>
                <c:formatCode>#,##0</c:formatCode>
                <c:ptCount val="11"/>
                <c:pt idx="0">
                  <c:v>345168</c:v>
                </c:pt>
                <c:pt idx="1">
                  <c:v>2571913</c:v>
                </c:pt>
                <c:pt idx="2">
                  <c:v>446748</c:v>
                </c:pt>
                <c:pt idx="3">
                  <c:v>0</c:v>
                </c:pt>
                <c:pt idx="4">
                  <c:v>0</c:v>
                </c:pt>
                <c:pt idx="5">
                  <c:v>2494191</c:v>
                </c:pt>
                <c:pt idx="6">
                  <c:v>0</c:v>
                </c:pt>
                <c:pt idx="7">
                  <c:v>181740</c:v>
                </c:pt>
                <c:pt idx="8">
                  <c:v>0</c:v>
                </c:pt>
                <c:pt idx="9">
                  <c:v>1176987</c:v>
                </c:pt>
                <c:pt idx="10">
                  <c:v>0</c:v>
                </c:pt>
              </c:numCache>
            </c:numRef>
          </c:val>
        </c:ser>
        <c:ser>
          <c:idx val="2"/>
          <c:order val="1"/>
          <c:tx>
            <c:strRef>
              <c:f>'Tonnages by cargo type'!$U$119</c:f>
              <c:strCache>
                <c:ptCount val="1"/>
                <c:pt idx="0">
                  <c:v>Dry bulk</c:v>
                </c:pt>
              </c:strCache>
            </c:strRef>
          </c:tx>
          <c:spPr>
            <a:solidFill>
              <a:srgbClr val="FFFF00"/>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type'!$U$120:$U$130</c:f>
              <c:numCache>
                <c:formatCode>#,##0</c:formatCode>
                <c:ptCount val="11"/>
                <c:pt idx="0">
                  <c:v>330706</c:v>
                </c:pt>
                <c:pt idx="1">
                  <c:v>0</c:v>
                </c:pt>
                <c:pt idx="2">
                  <c:v>6904211</c:v>
                </c:pt>
                <c:pt idx="3">
                  <c:v>73490</c:v>
                </c:pt>
                <c:pt idx="4">
                  <c:v>299559</c:v>
                </c:pt>
                <c:pt idx="5">
                  <c:v>1840497</c:v>
                </c:pt>
                <c:pt idx="6">
                  <c:v>5590653</c:v>
                </c:pt>
                <c:pt idx="7">
                  <c:v>12410</c:v>
                </c:pt>
                <c:pt idx="8">
                  <c:v>88298</c:v>
                </c:pt>
                <c:pt idx="9">
                  <c:v>0</c:v>
                </c:pt>
                <c:pt idx="10">
                  <c:v>0</c:v>
                </c:pt>
              </c:numCache>
            </c:numRef>
          </c:val>
        </c:ser>
        <c:ser>
          <c:idx val="3"/>
          <c:order val="2"/>
          <c:tx>
            <c:strRef>
              <c:f>'Tonnages by cargo type'!$V$119</c:f>
              <c:strCache>
                <c:ptCount val="1"/>
                <c:pt idx="0">
                  <c:v>Liquid bulk</c:v>
                </c:pt>
              </c:strCache>
            </c:strRef>
          </c:tx>
          <c:spPr>
            <a:solidFill>
              <a:srgbClr val="3366FF"/>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type'!$V$120:$V$130</c:f>
              <c:numCache>
                <c:formatCode>#,##0</c:formatCode>
                <c:ptCount val="11"/>
                <c:pt idx="0">
                  <c:v>2065366</c:v>
                </c:pt>
                <c:pt idx="1">
                  <c:v>0</c:v>
                </c:pt>
                <c:pt idx="2">
                  <c:v>4685485</c:v>
                </c:pt>
                <c:pt idx="3">
                  <c:v>2726958</c:v>
                </c:pt>
                <c:pt idx="4">
                  <c:v>450942</c:v>
                </c:pt>
                <c:pt idx="5">
                  <c:v>31913166</c:v>
                </c:pt>
                <c:pt idx="6">
                  <c:v>0</c:v>
                </c:pt>
                <c:pt idx="7">
                  <c:v>3026438</c:v>
                </c:pt>
                <c:pt idx="8">
                  <c:v>377249</c:v>
                </c:pt>
                <c:pt idx="9">
                  <c:v>0</c:v>
                </c:pt>
                <c:pt idx="10">
                  <c:v>11216595</c:v>
                </c:pt>
              </c:numCache>
            </c:numRef>
          </c:val>
        </c:ser>
        <c:ser>
          <c:idx val="4"/>
          <c:order val="3"/>
          <c:tx>
            <c:strRef>
              <c:f>'Tonnages by cargo type'!$W$119</c:f>
              <c:strCache>
                <c:ptCount val="1"/>
                <c:pt idx="0">
                  <c:v>Other general cargo</c:v>
                </c:pt>
              </c:strCache>
            </c:strRef>
          </c:tx>
          <c:spPr>
            <a:solidFill>
              <a:srgbClr val="FF0000"/>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type'!$W$120:$W$130</c:f>
              <c:numCache>
                <c:formatCode>#,##0</c:formatCode>
                <c:ptCount val="11"/>
                <c:pt idx="0">
                  <c:v>1828821</c:v>
                </c:pt>
                <c:pt idx="1">
                  <c:v>0</c:v>
                </c:pt>
                <c:pt idx="2">
                  <c:v>515680</c:v>
                </c:pt>
                <c:pt idx="3">
                  <c:v>63591</c:v>
                </c:pt>
                <c:pt idx="4">
                  <c:v>59441</c:v>
                </c:pt>
                <c:pt idx="5">
                  <c:v>442331</c:v>
                </c:pt>
                <c:pt idx="6">
                  <c:v>0</c:v>
                </c:pt>
                <c:pt idx="7">
                  <c:v>20906</c:v>
                </c:pt>
                <c:pt idx="8">
                  <c:v>331033</c:v>
                </c:pt>
                <c:pt idx="9">
                  <c:v>0</c:v>
                </c:pt>
                <c:pt idx="10">
                  <c:v>0</c:v>
                </c:pt>
              </c:numCache>
            </c:numRef>
          </c:val>
        </c:ser>
        <c:dLbls>
          <c:showLegendKey val="0"/>
          <c:showVal val="0"/>
          <c:showCatName val="0"/>
          <c:showSerName val="0"/>
          <c:showPercent val="0"/>
          <c:showBubbleSize val="0"/>
        </c:dLbls>
        <c:gapWidth val="150"/>
        <c:overlap val="100"/>
        <c:axId val="173926272"/>
        <c:axId val="173941120"/>
      </c:barChart>
      <c:catAx>
        <c:axId val="17392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41120"/>
        <c:crosses val="autoZero"/>
        <c:auto val="1"/>
        <c:lblAlgn val="ctr"/>
        <c:lblOffset val="100"/>
        <c:tickLblSkip val="1"/>
        <c:tickMarkSkip val="1"/>
        <c:noMultiLvlLbl val="0"/>
      </c:catAx>
      <c:valAx>
        <c:axId val="17394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926272"/>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GB"/>
              <a:t>Traffic in Major Scottish Ports by Category
2005 - 2016</a:t>
            </a:r>
          </a:p>
        </c:rich>
      </c:tx>
      <c:layout>
        <c:manualLayout>
          <c:xMode val="edge"/>
          <c:yMode val="edge"/>
          <c:x val="0.39214116409923722"/>
          <c:y val="2.9574939496199344E-2"/>
        </c:manualLayout>
      </c:layout>
      <c:overlay val="0"/>
      <c:spPr>
        <a:noFill/>
        <a:ln w="25400">
          <a:noFill/>
        </a:ln>
      </c:spPr>
    </c:title>
    <c:autoTitleDeleted val="0"/>
    <c:plotArea>
      <c:layout>
        <c:manualLayout>
          <c:layoutTarget val="inner"/>
          <c:xMode val="edge"/>
          <c:yMode val="edge"/>
          <c:x val="9.6230954290296725E-2"/>
          <c:y val="0.1792982443472893"/>
          <c:w val="0.63111467522052933"/>
          <c:h val="0.67652739619698843"/>
        </c:manualLayout>
      </c:layout>
      <c:areaChart>
        <c:grouping val="stacked"/>
        <c:varyColors val="0"/>
        <c:ser>
          <c:idx val="1"/>
          <c:order val="0"/>
          <c:tx>
            <c:strRef>
              <c:f>'Tonnages by cargo type'!$Q$65</c:f>
              <c:strCache>
                <c:ptCount val="1"/>
                <c:pt idx="0">
                  <c:v>Container &amp; roll on traffic</c:v>
                </c:pt>
              </c:strCache>
            </c:strRef>
          </c:tx>
          <c:spPr>
            <a:solidFill>
              <a:srgbClr val="802060"/>
            </a:solidFill>
            <a:ln w="12700">
              <a:solidFill>
                <a:srgbClr val="000000"/>
              </a:solidFill>
              <a:prstDash val="solid"/>
            </a:ln>
          </c:spPr>
          <c:cat>
            <c:numRef>
              <c:f>'Tonnages by cargo type'!$R$64:$AC$64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type'!$R$65:$AC$65</c:f>
              <c:numCache>
                <c:formatCode>#,##0</c:formatCode>
                <c:ptCount val="12"/>
                <c:pt idx="0">
                  <c:v>7639</c:v>
                </c:pt>
                <c:pt idx="1">
                  <c:v>7604</c:v>
                </c:pt>
                <c:pt idx="2">
                  <c:v>7932</c:v>
                </c:pt>
                <c:pt idx="3">
                  <c:v>7700</c:v>
                </c:pt>
                <c:pt idx="4">
                  <c:v>7217</c:v>
                </c:pt>
                <c:pt idx="5">
                  <c:v>7487</c:v>
                </c:pt>
                <c:pt idx="6">
                  <c:v>7799</c:v>
                </c:pt>
                <c:pt idx="7">
                  <c:v>8494</c:v>
                </c:pt>
                <c:pt idx="8">
                  <c:v>8186</c:v>
                </c:pt>
                <c:pt idx="9">
                  <c:v>8456</c:v>
                </c:pt>
                <c:pt idx="10">
                  <c:v>8630.1389999999992</c:v>
                </c:pt>
                <c:pt idx="11">
                  <c:v>9191</c:v>
                </c:pt>
              </c:numCache>
            </c:numRef>
          </c:val>
        </c:ser>
        <c:ser>
          <c:idx val="2"/>
          <c:order val="1"/>
          <c:tx>
            <c:strRef>
              <c:f>'Tonnages by cargo type'!$Q$66</c:f>
              <c:strCache>
                <c:ptCount val="1"/>
                <c:pt idx="0">
                  <c:v>Dry bulk</c:v>
                </c:pt>
              </c:strCache>
            </c:strRef>
          </c:tx>
          <c:spPr>
            <a:solidFill>
              <a:srgbClr val="FFFFC0"/>
            </a:solidFill>
            <a:ln w="12700">
              <a:solidFill>
                <a:srgbClr val="000000"/>
              </a:solidFill>
              <a:prstDash val="solid"/>
            </a:ln>
          </c:spPr>
          <c:cat>
            <c:numRef>
              <c:f>'Tonnages by cargo type'!$R$64:$AC$64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type'!$R$66:$AC$66</c:f>
              <c:numCache>
                <c:formatCode>#,##0</c:formatCode>
                <c:ptCount val="12"/>
                <c:pt idx="0">
                  <c:v>19339</c:v>
                </c:pt>
                <c:pt idx="1">
                  <c:v>19548</c:v>
                </c:pt>
                <c:pt idx="2">
                  <c:v>17207</c:v>
                </c:pt>
                <c:pt idx="3">
                  <c:v>17283</c:v>
                </c:pt>
                <c:pt idx="4">
                  <c:v>15140</c:v>
                </c:pt>
                <c:pt idx="5">
                  <c:v>15862</c:v>
                </c:pt>
                <c:pt idx="6">
                  <c:v>16253</c:v>
                </c:pt>
                <c:pt idx="7">
                  <c:v>16651</c:v>
                </c:pt>
                <c:pt idx="8">
                  <c:v>16283</c:v>
                </c:pt>
                <c:pt idx="9">
                  <c:v>16944</c:v>
                </c:pt>
                <c:pt idx="10">
                  <c:v>12446</c:v>
                </c:pt>
                <c:pt idx="11">
                  <c:v>8973</c:v>
                </c:pt>
              </c:numCache>
            </c:numRef>
          </c:val>
        </c:ser>
        <c:ser>
          <c:idx val="3"/>
          <c:order val="2"/>
          <c:tx>
            <c:strRef>
              <c:f>'Tonnages by cargo type'!$Q$67</c:f>
              <c:strCache>
                <c:ptCount val="1"/>
                <c:pt idx="0">
                  <c:v>Liquid bulk</c:v>
                </c:pt>
              </c:strCache>
            </c:strRef>
          </c:tx>
          <c:spPr>
            <a:solidFill>
              <a:srgbClr val="A0E0E0"/>
            </a:solidFill>
            <a:ln w="12700">
              <a:solidFill>
                <a:srgbClr val="000000"/>
              </a:solidFill>
              <a:prstDash val="solid"/>
            </a:ln>
          </c:spPr>
          <c:cat>
            <c:numRef>
              <c:f>'Tonnages by cargo type'!$R$64:$AC$64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type'!$R$67:$AC$67</c:f>
              <c:numCache>
                <c:formatCode>#,##0</c:formatCode>
                <c:ptCount val="12"/>
                <c:pt idx="0">
                  <c:v>73828</c:v>
                </c:pt>
                <c:pt idx="1">
                  <c:v>66724</c:v>
                </c:pt>
                <c:pt idx="2">
                  <c:v>68553</c:v>
                </c:pt>
                <c:pt idx="3">
                  <c:v>63416</c:v>
                </c:pt>
                <c:pt idx="4">
                  <c:v>56462</c:v>
                </c:pt>
                <c:pt idx="5">
                  <c:v>54848</c:v>
                </c:pt>
                <c:pt idx="6">
                  <c:v>47410</c:v>
                </c:pt>
                <c:pt idx="7">
                  <c:v>44829</c:v>
                </c:pt>
                <c:pt idx="8">
                  <c:v>40973</c:v>
                </c:pt>
                <c:pt idx="9">
                  <c:v>39455</c:v>
                </c:pt>
                <c:pt idx="10">
                  <c:v>42993</c:v>
                </c:pt>
                <c:pt idx="11">
                  <c:v>43058</c:v>
                </c:pt>
              </c:numCache>
            </c:numRef>
          </c:val>
        </c:ser>
        <c:ser>
          <c:idx val="4"/>
          <c:order val="3"/>
          <c:tx>
            <c:strRef>
              <c:f>'Tonnages by cargo type'!$Q$68</c:f>
              <c:strCache>
                <c:ptCount val="1"/>
                <c:pt idx="0">
                  <c:v>Other general cargo</c:v>
                </c:pt>
              </c:strCache>
            </c:strRef>
          </c:tx>
          <c:spPr>
            <a:solidFill>
              <a:srgbClr val="600080"/>
            </a:solidFill>
            <a:ln w="12700">
              <a:solidFill>
                <a:srgbClr val="000000"/>
              </a:solidFill>
              <a:prstDash val="solid"/>
            </a:ln>
          </c:spPr>
          <c:cat>
            <c:numRef>
              <c:f>'Tonnages by cargo type'!$R$64:$AC$64</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type'!$R$68:$AC$68</c:f>
              <c:numCache>
                <c:formatCode>#,##0</c:formatCode>
                <c:ptCount val="12"/>
                <c:pt idx="0">
                  <c:v>4190</c:v>
                </c:pt>
                <c:pt idx="1">
                  <c:v>3744</c:v>
                </c:pt>
                <c:pt idx="2">
                  <c:v>4121</c:v>
                </c:pt>
                <c:pt idx="3">
                  <c:v>3709</c:v>
                </c:pt>
                <c:pt idx="4">
                  <c:v>3262</c:v>
                </c:pt>
                <c:pt idx="5">
                  <c:v>2332</c:v>
                </c:pt>
                <c:pt idx="6">
                  <c:v>2489</c:v>
                </c:pt>
                <c:pt idx="7">
                  <c:v>2859</c:v>
                </c:pt>
                <c:pt idx="8">
                  <c:v>2475</c:v>
                </c:pt>
                <c:pt idx="9">
                  <c:v>2761</c:v>
                </c:pt>
                <c:pt idx="10">
                  <c:v>2483</c:v>
                </c:pt>
                <c:pt idx="11">
                  <c:v>2187</c:v>
                </c:pt>
              </c:numCache>
            </c:numRef>
          </c:val>
        </c:ser>
        <c:dLbls>
          <c:showLegendKey val="0"/>
          <c:showVal val="0"/>
          <c:showCatName val="0"/>
          <c:showSerName val="0"/>
          <c:showPercent val="0"/>
          <c:showBubbleSize val="0"/>
        </c:dLbls>
        <c:axId val="159111040"/>
        <c:axId val="159678464"/>
      </c:areaChart>
      <c:catAx>
        <c:axId val="159111040"/>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GB"/>
                  <a:t>Year</a:t>
                </a:r>
              </a:p>
            </c:rich>
          </c:tx>
          <c:layout>
            <c:manualLayout>
              <c:xMode val="edge"/>
              <c:yMode val="edge"/>
              <c:x val="0.40016036363790564"/>
              <c:y val="0.90573327684688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678464"/>
        <c:crosses val="autoZero"/>
        <c:auto val="1"/>
        <c:lblAlgn val="ctr"/>
        <c:lblOffset val="100"/>
        <c:tickLblSkip val="1"/>
        <c:tickMarkSkip val="1"/>
        <c:noMultiLvlLbl val="0"/>
      </c:catAx>
      <c:valAx>
        <c:axId val="159678464"/>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en-GB"/>
                  <a:t>Tonnage (thousands)</a:t>
                </a:r>
              </a:p>
            </c:rich>
          </c:tx>
          <c:layout>
            <c:manualLayout>
              <c:xMode val="edge"/>
              <c:yMode val="edge"/>
              <c:x val="2.3255780426477392E-2"/>
              <c:y val="0.46950267580188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9111040"/>
        <c:crosses val="autoZero"/>
        <c:crossBetween val="midCat"/>
      </c:valAx>
      <c:spPr>
        <a:solidFill>
          <a:srgbClr val="C0C0C0"/>
        </a:solidFill>
        <a:ln w="12700">
          <a:solidFill>
            <a:srgbClr val="808080"/>
          </a:solidFill>
          <a:prstDash val="solid"/>
        </a:ln>
      </c:spPr>
    </c:plotArea>
    <c:legend>
      <c:legendPos val="r"/>
      <c:layout>
        <c:manualLayout>
          <c:xMode val="edge"/>
          <c:yMode val="edge"/>
          <c:x val="0.80533117932148623"/>
          <c:y val="0.18738404452690172"/>
          <c:w val="0.18012924071082392"/>
          <c:h val="0.73098330241187393"/>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16098290307535E-2"/>
          <c:y val="5.7649917067614798E-2"/>
          <c:w val="0.75276250657542121"/>
          <c:h val="0.80931614344920755"/>
        </c:manualLayout>
      </c:layout>
      <c:barChart>
        <c:barDir val="col"/>
        <c:grouping val="stacked"/>
        <c:varyColors val="0"/>
        <c:ser>
          <c:idx val="1"/>
          <c:order val="0"/>
          <c:tx>
            <c:strRef>
              <c:f>'Tonnages by cargo type'!$T$119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type'!$T$120:$T$130</c:f>
              <c:numCache>
                <c:formatCode>#,##0</c:formatCode>
                <c:ptCount val="11"/>
                <c:pt idx="0">
                  <c:v>345168</c:v>
                </c:pt>
                <c:pt idx="1">
                  <c:v>2571913</c:v>
                </c:pt>
                <c:pt idx="2">
                  <c:v>446748</c:v>
                </c:pt>
                <c:pt idx="3">
                  <c:v>0</c:v>
                </c:pt>
                <c:pt idx="4">
                  <c:v>0</c:v>
                </c:pt>
                <c:pt idx="5">
                  <c:v>2494191</c:v>
                </c:pt>
                <c:pt idx="6">
                  <c:v>0</c:v>
                </c:pt>
                <c:pt idx="7">
                  <c:v>181740</c:v>
                </c:pt>
                <c:pt idx="8">
                  <c:v>0</c:v>
                </c:pt>
                <c:pt idx="9">
                  <c:v>1176987</c:v>
                </c:pt>
                <c:pt idx="10">
                  <c:v>0</c:v>
                </c:pt>
              </c:numCache>
            </c:numRef>
          </c:val>
        </c:ser>
        <c:ser>
          <c:idx val="2"/>
          <c:order val="1"/>
          <c:tx>
            <c:strRef>
              <c:f>'Tonnages by cargo type'!$U$119</c:f>
              <c:strCache>
                <c:ptCount val="1"/>
                <c:pt idx="0">
                  <c:v>Dry bulk</c:v>
                </c:pt>
              </c:strCache>
            </c:strRef>
          </c:tx>
          <c:spPr>
            <a:solidFill>
              <a:srgbClr val="FFFF00"/>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type'!$U$120:$U$130</c:f>
              <c:numCache>
                <c:formatCode>#,##0</c:formatCode>
                <c:ptCount val="11"/>
                <c:pt idx="0">
                  <c:v>330706</c:v>
                </c:pt>
                <c:pt idx="1">
                  <c:v>0</c:v>
                </c:pt>
                <c:pt idx="2">
                  <c:v>6904211</c:v>
                </c:pt>
                <c:pt idx="3">
                  <c:v>73490</c:v>
                </c:pt>
                <c:pt idx="4">
                  <c:v>299559</c:v>
                </c:pt>
                <c:pt idx="5">
                  <c:v>1840497</c:v>
                </c:pt>
                <c:pt idx="6">
                  <c:v>5590653</c:v>
                </c:pt>
                <c:pt idx="7">
                  <c:v>12410</c:v>
                </c:pt>
                <c:pt idx="8">
                  <c:v>88298</c:v>
                </c:pt>
                <c:pt idx="9">
                  <c:v>0</c:v>
                </c:pt>
                <c:pt idx="10">
                  <c:v>0</c:v>
                </c:pt>
              </c:numCache>
            </c:numRef>
          </c:val>
        </c:ser>
        <c:ser>
          <c:idx val="3"/>
          <c:order val="2"/>
          <c:tx>
            <c:strRef>
              <c:f>'Tonnages by cargo type'!$V$119</c:f>
              <c:strCache>
                <c:ptCount val="1"/>
                <c:pt idx="0">
                  <c:v>Liquid bulk</c:v>
                </c:pt>
              </c:strCache>
            </c:strRef>
          </c:tx>
          <c:spPr>
            <a:solidFill>
              <a:srgbClr val="3366FF"/>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type'!$V$120:$V$130</c:f>
              <c:numCache>
                <c:formatCode>#,##0</c:formatCode>
                <c:ptCount val="11"/>
                <c:pt idx="0">
                  <c:v>2065366</c:v>
                </c:pt>
                <c:pt idx="1">
                  <c:v>0</c:v>
                </c:pt>
                <c:pt idx="2">
                  <c:v>4685485</c:v>
                </c:pt>
                <c:pt idx="3">
                  <c:v>2726958</c:v>
                </c:pt>
                <c:pt idx="4">
                  <c:v>450942</c:v>
                </c:pt>
                <c:pt idx="5">
                  <c:v>31913166</c:v>
                </c:pt>
                <c:pt idx="6">
                  <c:v>0</c:v>
                </c:pt>
                <c:pt idx="7">
                  <c:v>3026438</c:v>
                </c:pt>
                <c:pt idx="8">
                  <c:v>377249</c:v>
                </c:pt>
                <c:pt idx="9">
                  <c:v>0</c:v>
                </c:pt>
                <c:pt idx="10">
                  <c:v>11216595</c:v>
                </c:pt>
              </c:numCache>
            </c:numRef>
          </c:val>
        </c:ser>
        <c:ser>
          <c:idx val="4"/>
          <c:order val="3"/>
          <c:tx>
            <c:strRef>
              <c:f>'Tonnages by cargo type'!$W$119</c:f>
              <c:strCache>
                <c:ptCount val="1"/>
                <c:pt idx="0">
                  <c:v>Other general cargo</c:v>
                </c:pt>
              </c:strCache>
            </c:strRef>
          </c:tx>
          <c:spPr>
            <a:solidFill>
              <a:srgbClr val="FF0000"/>
            </a:solidFill>
            <a:ln w="12700">
              <a:solidFill>
                <a:srgbClr val="000000"/>
              </a:solidFill>
              <a:prstDash val="solid"/>
            </a:ln>
          </c:spPr>
          <c:invertIfNegative val="0"/>
          <c:cat>
            <c:strRef>
              <c:f>'Tonnages by cargo type'!$R$120:$R$130</c:f>
              <c:strCache>
                <c:ptCount val="11"/>
                <c:pt idx="0">
                  <c:v>Aberdeen</c:v>
                </c:pt>
                <c:pt idx="1">
                  <c:v>Cairnryan</c:v>
                </c:pt>
                <c:pt idx="2">
                  <c:v>Clyde</c:v>
                </c:pt>
                <c:pt idx="3">
                  <c:v>Cromarty Firth</c:v>
                </c:pt>
                <c:pt idx="4">
                  <c:v>Dundee</c:v>
                </c:pt>
                <c:pt idx="5">
                  <c:v>Forth</c:v>
                </c:pt>
                <c:pt idx="6">
                  <c:v>Glensanda</c:v>
                </c:pt>
                <c:pt idx="7">
                  <c:v>Orkney</c:v>
                </c:pt>
                <c:pt idx="8">
                  <c:v>Peterhead</c:v>
                </c:pt>
                <c:pt idx="9">
                  <c:v>Loch Ryan</c:v>
                </c:pt>
                <c:pt idx="10">
                  <c:v>Sullom Voe</c:v>
                </c:pt>
              </c:strCache>
            </c:strRef>
          </c:cat>
          <c:val>
            <c:numRef>
              <c:f>'Tonnages by cargo type'!$W$120:$W$130</c:f>
              <c:numCache>
                <c:formatCode>#,##0</c:formatCode>
                <c:ptCount val="11"/>
                <c:pt idx="0">
                  <c:v>1828821</c:v>
                </c:pt>
                <c:pt idx="1">
                  <c:v>0</c:v>
                </c:pt>
                <c:pt idx="2">
                  <c:v>515680</c:v>
                </c:pt>
                <c:pt idx="3">
                  <c:v>63591</c:v>
                </c:pt>
                <c:pt idx="4">
                  <c:v>59441</c:v>
                </c:pt>
                <c:pt idx="5">
                  <c:v>442331</c:v>
                </c:pt>
                <c:pt idx="6">
                  <c:v>0</c:v>
                </c:pt>
                <c:pt idx="7">
                  <c:v>20906</c:v>
                </c:pt>
                <c:pt idx="8">
                  <c:v>331033</c:v>
                </c:pt>
                <c:pt idx="9">
                  <c:v>0</c:v>
                </c:pt>
                <c:pt idx="10">
                  <c:v>0</c:v>
                </c:pt>
              </c:numCache>
            </c:numRef>
          </c:val>
        </c:ser>
        <c:dLbls>
          <c:showLegendKey val="0"/>
          <c:showVal val="0"/>
          <c:showCatName val="0"/>
          <c:showSerName val="0"/>
          <c:showPercent val="0"/>
          <c:showBubbleSize val="0"/>
        </c:dLbls>
        <c:gapWidth val="150"/>
        <c:overlap val="100"/>
        <c:axId val="171854464"/>
        <c:axId val="171864448"/>
      </c:barChart>
      <c:catAx>
        <c:axId val="17185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864448"/>
        <c:crosses val="autoZero"/>
        <c:auto val="1"/>
        <c:lblAlgn val="ctr"/>
        <c:lblOffset val="100"/>
        <c:tickLblSkip val="1"/>
        <c:tickMarkSkip val="1"/>
        <c:noMultiLvlLbl val="0"/>
      </c:catAx>
      <c:valAx>
        <c:axId val="1718644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854464"/>
        <c:crosses val="autoZero"/>
        <c:crossBetween val="between"/>
      </c:valAx>
      <c:spPr>
        <a:noFill/>
        <a:ln w="12700">
          <a:solidFill>
            <a:srgbClr val="808080"/>
          </a:solidFill>
          <a:prstDash val="solid"/>
        </a:ln>
      </c:spPr>
    </c:plotArea>
    <c:legend>
      <c:legendPos val="r"/>
      <c:layout>
        <c:manualLayout>
          <c:xMode val="edge"/>
          <c:yMode val="edge"/>
          <c:x val="0.84061767002201671"/>
          <c:y val="0.28953229398663705"/>
          <c:w val="0.15509867306216621"/>
          <c:h val="0.3741648106904232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76643947638634E-2"/>
          <c:y val="4.1304391669913031E-2"/>
          <c:w val="0.75135201238036009"/>
          <c:h val="0.83913132550454894"/>
        </c:manualLayout>
      </c:layout>
      <c:barChart>
        <c:barDir val="col"/>
        <c:grouping val="stacked"/>
        <c:varyColors val="0"/>
        <c:ser>
          <c:idx val="1"/>
          <c:order val="0"/>
          <c:tx>
            <c:strRef>
              <c:f>'Tonnages by cargo type'!$T$119</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type'!$AH$4:$AH$14</c:f>
              <c:numCache>
                <c:formatCode>#,##0</c:formatCode>
                <c:ptCount val="11"/>
                <c:pt idx="0">
                  <c:v>365</c:v>
                </c:pt>
                <c:pt idx="1">
                  <c:v>2632</c:v>
                </c:pt>
                <c:pt idx="2">
                  <c:v>509</c:v>
                </c:pt>
                <c:pt idx="3">
                  <c:v>0</c:v>
                </c:pt>
                <c:pt idx="4">
                  <c:v>0</c:v>
                </c:pt>
                <c:pt idx="5">
                  <c:v>2751</c:v>
                </c:pt>
                <c:pt idx="6">
                  <c:v>0</c:v>
                </c:pt>
                <c:pt idx="7">
                  <c:v>213</c:v>
                </c:pt>
                <c:pt idx="8">
                  <c:v>0</c:v>
                </c:pt>
                <c:pt idx="9">
                  <c:v>1017</c:v>
                </c:pt>
                <c:pt idx="10">
                  <c:v>0</c:v>
                </c:pt>
              </c:numCache>
            </c:numRef>
          </c:val>
        </c:ser>
        <c:ser>
          <c:idx val="2"/>
          <c:order val="1"/>
          <c:tx>
            <c:strRef>
              <c:f>'Tonnages by cargo type'!$U$119</c:f>
              <c:strCache>
                <c:ptCount val="1"/>
                <c:pt idx="0">
                  <c:v>Dry bulk</c:v>
                </c:pt>
              </c:strCache>
            </c:strRef>
          </c:tx>
          <c:spPr>
            <a:solidFill>
              <a:srgbClr val="FFFF00"/>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type'!$AI$4:$AI$14</c:f>
              <c:numCache>
                <c:formatCode>#,##0</c:formatCode>
                <c:ptCount val="11"/>
                <c:pt idx="0">
                  <c:v>549</c:v>
                </c:pt>
                <c:pt idx="1">
                  <c:v>3</c:v>
                </c:pt>
                <c:pt idx="2">
                  <c:v>6793</c:v>
                </c:pt>
                <c:pt idx="3">
                  <c:v>125</c:v>
                </c:pt>
                <c:pt idx="4">
                  <c:v>412</c:v>
                </c:pt>
                <c:pt idx="5">
                  <c:v>1904</c:v>
                </c:pt>
                <c:pt idx="6">
                  <c:v>5846</c:v>
                </c:pt>
                <c:pt idx="7">
                  <c:v>20</c:v>
                </c:pt>
                <c:pt idx="8">
                  <c:v>144</c:v>
                </c:pt>
                <c:pt idx="9">
                  <c:v>0</c:v>
                </c:pt>
                <c:pt idx="10">
                  <c:v>69</c:v>
                </c:pt>
              </c:numCache>
            </c:numRef>
          </c:val>
        </c:ser>
        <c:ser>
          <c:idx val="3"/>
          <c:order val="2"/>
          <c:tx>
            <c:strRef>
              <c:f>'Tonnages by cargo type'!$V$119</c:f>
              <c:strCache>
                <c:ptCount val="1"/>
                <c:pt idx="0">
                  <c:v>Liquid bulk</c:v>
                </c:pt>
              </c:strCache>
            </c:strRef>
          </c:tx>
          <c:spPr>
            <a:solidFill>
              <a:srgbClr val="3366FF"/>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type'!$AJ$4:$AJ$14</c:f>
              <c:numCache>
                <c:formatCode>#,##0</c:formatCode>
                <c:ptCount val="11"/>
                <c:pt idx="0">
                  <c:v>1957</c:v>
                </c:pt>
                <c:pt idx="1">
                  <c:v>0</c:v>
                </c:pt>
                <c:pt idx="2">
                  <c:v>4853</c:v>
                </c:pt>
                <c:pt idx="3">
                  <c:v>3460</c:v>
                </c:pt>
                <c:pt idx="4">
                  <c:v>493</c:v>
                </c:pt>
                <c:pt idx="5">
                  <c:v>29432</c:v>
                </c:pt>
                <c:pt idx="6">
                  <c:v>0</c:v>
                </c:pt>
                <c:pt idx="7">
                  <c:v>2998</c:v>
                </c:pt>
                <c:pt idx="8">
                  <c:v>453</c:v>
                </c:pt>
                <c:pt idx="9">
                  <c:v>0</c:v>
                </c:pt>
                <c:pt idx="10">
                  <c:v>11202</c:v>
                </c:pt>
              </c:numCache>
            </c:numRef>
          </c:val>
        </c:ser>
        <c:ser>
          <c:idx val="4"/>
          <c:order val="3"/>
          <c:tx>
            <c:strRef>
              <c:f>'Tonnages by cargo type'!$W$119</c:f>
              <c:strCache>
                <c:ptCount val="1"/>
                <c:pt idx="0">
                  <c:v>Other general cargo</c:v>
                </c:pt>
              </c:strCache>
            </c:strRef>
          </c:tx>
          <c:spPr>
            <a:solidFill>
              <a:srgbClr val="FF0000"/>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type'!$AK$4:$AK$14</c:f>
              <c:numCache>
                <c:formatCode>#,##0</c:formatCode>
                <c:ptCount val="11"/>
                <c:pt idx="0">
                  <c:v>1293</c:v>
                </c:pt>
                <c:pt idx="1">
                  <c:v>0</c:v>
                </c:pt>
                <c:pt idx="2">
                  <c:v>128</c:v>
                </c:pt>
                <c:pt idx="3">
                  <c:v>78</c:v>
                </c:pt>
                <c:pt idx="4">
                  <c:v>57</c:v>
                </c:pt>
                <c:pt idx="5">
                  <c:v>249</c:v>
                </c:pt>
                <c:pt idx="6">
                  <c:v>0</c:v>
                </c:pt>
                <c:pt idx="7">
                  <c:v>14</c:v>
                </c:pt>
                <c:pt idx="8">
                  <c:v>510</c:v>
                </c:pt>
                <c:pt idx="9">
                  <c:v>0</c:v>
                </c:pt>
                <c:pt idx="10">
                  <c:v>0</c:v>
                </c:pt>
              </c:numCache>
            </c:numRef>
          </c:val>
        </c:ser>
        <c:dLbls>
          <c:showLegendKey val="0"/>
          <c:showVal val="0"/>
          <c:showCatName val="0"/>
          <c:showSerName val="0"/>
          <c:showPercent val="0"/>
          <c:showBubbleSize val="0"/>
        </c:dLbls>
        <c:gapWidth val="150"/>
        <c:overlap val="100"/>
        <c:axId val="171790336"/>
        <c:axId val="171791872"/>
      </c:barChart>
      <c:catAx>
        <c:axId val="17179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791872"/>
        <c:crosses val="autoZero"/>
        <c:auto val="1"/>
        <c:lblAlgn val="ctr"/>
        <c:lblOffset val="100"/>
        <c:tickLblSkip val="1"/>
        <c:tickMarkSkip val="1"/>
        <c:noMultiLvlLbl val="0"/>
      </c:catAx>
      <c:valAx>
        <c:axId val="1717918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790336"/>
        <c:crosses val="autoZero"/>
        <c:crossBetween val="between"/>
      </c:valAx>
      <c:spPr>
        <a:noFill/>
        <a:ln w="12700">
          <a:solidFill>
            <a:srgbClr val="808080"/>
          </a:solidFill>
          <a:prstDash val="solid"/>
        </a:ln>
      </c:spPr>
    </c:plotArea>
    <c:legend>
      <c:legendPos val="r"/>
      <c:layout>
        <c:manualLayout>
          <c:xMode val="edge"/>
          <c:yMode val="edge"/>
          <c:x val="0.83333406648900854"/>
          <c:y val="0.64565285926127225"/>
          <c:w val="0.16306320652379519"/>
          <c:h val="0.347826456167688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7574225413698E-2"/>
          <c:y val="3.8934426229508198E-2"/>
          <c:w val="0.75045111068685844"/>
          <c:h val="0.8463114754098362"/>
        </c:manualLayout>
      </c:layout>
      <c:barChart>
        <c:barDir val="col"/>
        <c:grouping val="stacked"/>
        <c:varyColors val="0"/>
        <c:ser>
          <c:idx val="1"/>
          <c:order val="0"/>
          <c:tx>
            <c:strRef>
              <c:f>'Tonnages by cargo type'!$AH$63</c:f>
              <c:strCache>
                <c:ptCount val="1"/>
                <c:pt idx="0">
                  <c:v>Container &amp; roll on traffic</c:v>
                </c:pt>
              </c:strCache>
            </c:strRef>
          </c:tx>
          <c:spPr>
            <a:solidFill>
              <a:srgbClr val="00FF00"/>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type'!$AH$64:$AH$74</c:f>
              <c:numCache>
                <c:formatCode>#,##0</c:formatCode>
                <c:ptCount val="11"/>
                <c:pt idx="0">
                  <c:v>405</c:v>
                </c:pt>
                <c:pt idx="1">
                  <c:v>2932</c:v>
                </c:pt>
                <c:pt idx="2">
                  <c:v>599</c:v>
                </c:pt>
                <c:pt idx="3">
                  <c:v>0</c:v>
                </c:pt>
                <c:pt idx="4">
                  <c:v>0</c:v>
                </c:pt>
                <c:pt idx="5">
                  <c:v>2666</c:v>
                </c:pt>
                <c:pt idx="6">
                  <c:v>0</c:v>
                </c:pt>
                <c:pt idx="7">
                  <c:v>211</c:v>
                </c:pt>
                <c:pt idx="8">
                  <c:v>0</c:v>
                </c:pt>
                <c:pt idx="9">
                  <c:v>986</c:v>
                </c:pt>
                <c:pt idx="10">
                  <c:v>0</c:v>
                </c:pt>
              </c:numCache>
            </c:numRef>
          </c:val>
        </c:ser>
        <c:ser>
          <c:idx val="2"/>
          <c:order val="1"/>
          <c:tx>
            <c:strRef>
              <c:f>'Tonnages by cargo type'!$AI$63</c:f>
              <c:strCache>
                <c:ptCount val="1"/>
                <c:pt idx="0">
                  <c:v>Dry bulk</c:v>
                </c:pt>
              </c:strCache>
            </c:strRef>
          </c:tx>
          <c:spPr>
            <a:solidFill>
              <a:srgbClr val="FFFF00"/>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type'!$AI$64:$AI$74</c:f>
              <c:numCache>
                <c:formatCode>#,##0</c:formatCode>
                <c:ptCount val="11"/>
                <c:pt idx="0">
                  <c:v>606</c:v>
                </c:pt>
                <c:pt idx="1">
                  <c:v>0</c:v>
                </c:pt>
                <c:pt idx="2">
                  <c:v>7564</c:v>
                </c:pt>
                <c:pt idx="3">
                  <c:v>159</c:v>
                </c:pt>
                <c:pt idx="4">
                  <c:v>277</c:v>
                </c:pt>
                <c:pt idx="5">
                  <c:v>1392</c:v>
                </c:pt>
                <c:pt idx="6">
                  <c:v>6060</c:v>
                </c:pt>
                <c:pt idx="7">
                  <c:v>25</c:v>
                </c:pt>
                <c:pt idx="8">
                  <c:v>158</c:v>
                </c:pt>
                <c:pt idx="9">
                  <c:v>0</c:v>
                </c:pt>
                <c:pt idx="10">
                  <c:v>12</c:v>
                </c:pt>
              </c:numCache>
            </c:numRef>
          </c:val>
        </c:ser>
        <c:ser>
          <c:idx val="3"/>
          <c:order val="2"/>
          <c:tx>
            <c:strRef>
              <c:f>'Tonnages by cargo type'!$AJ$63</c:f>
              <c:strCache>
                <c:ptCount val="1"/>
                <c:pt idx="0">
                  <c:v>Liquid bulk</c:v>
                </c:pt>
              </c:strCache>
            </c:strRef>
          </c:tx>
          <c:spPr>
            <a:solidFill>
              <a:srgbClr val="3366FF"/>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type'!$AJ$64:$AJ$74</c:f>
              <c:numCache>
                <c:formatCode>#,##0</c:formatCode>
                <c:ptCount val="11"/>
                <c:pt idx="0">
                  <c:v>1922</c:v>
                </c:pt>
                <c:pt idx="1">
                  <c:v>0</c:v>
                </c:pt>
                <c:pt idx="2">
                  <c:v>5124</c:v>
                </c:pt>
                <c:pt idx="3">
                  <c:v>3821</c:v>
                </c:pt>
                <c:pt idx="4">
                  <c:v>571</c:v>
                </c:pt>
                <c:pt idx="5">
                  <c:v>23353</c:v>
                </c:pt>
                <c:pt idx="6">
                  <c:v>0</c:v>
                </c:pt>
                <c:pt idx="7">
                  <c:v>2095</c:v>
                </c:pt>
                <c:pt idx="8">
                  <c:v>390</c:v>
                </c:pt>
                <c:pt idx="9">
                  <c:v>0</c:v>
                </c:pt>
                <c:pt idx="10">
                  <c:v>10134</c:v>
                </c:pt>
              </c:numCache>
            </c:numRef>
          </c:val>
        </c:ser>
        <c:ser>
          <c:idx val="4"/>
          <c:order val="3"/>
          <c:tx>
            <c:strRef>
              <c:f>'Tonnages by cargo type'!$AK$63</c:f>
              <c:strCache>
                <c:ptCount val="1"/>
                <c:pt idx="0">
                  <c:v>Other general cargo</c:v>
                </c:pt>
              </c:strCache>
            </c:strRef>
          </c:tx>
          <c:spPr>
            <a:solidFill>
              <a:srgbClr val="FF0000"/>
            </a:solidFill>
            <a:ln w="12700">
              <a:solidFill>
                <a:srgbClr val="000000"/>
              </a:solidFill>
              <a:prstDash val="solid"/>
            </a:ln>
          </c:spPr>
          <c:invertIfNegative val="0"/>
          <c:cat>
            <c:strRef>
              <c:f>'Tonnages by cargo type'!$AF$4:$AF$14</c:f>
              <c:strCache>
                <c:ptCount val="11"/>
                <c:pt idx="0">
                  <c:v>Aberdeen</c:v>
                </c:pt>
                <c:pt idx="1">
                  <c:v>Cairnryan</c:v>
                </c:pt>
                <c:pt idx="2">
                  <c:v>Clyde</c:v>
                </c:pt>
                <c:pt idx="3">
                  <c:v>Cromarty Firth</c:v>
                </c:pt>
                <c:pt idx="4">
                  <c:v>Dundee</c:v>
                </c:pt>
                <c:pt idx="5">
                  <c:v>Forth</c:v>
                </c:pt>
                <c:pt idx="6">
                  <c:v>Glensanda</c:v>
                </c:pt>
                <c:pt idx="7">
                  <c:v>Orkney</c:v>
                </c:pt>
                <c:pt idx="8">
                  <c:v>Peterhead</c:v>
                </c:pt>
                <c:pt idx="9">
                  <c:v>Stranraer</c:v>
                </c:pt>
                <c:pt idx="10">
                  <c:v>Sullom Voe</c:v>
                </c:pt>
              </c:strCache>
            </c:strRef>
          </c:cat>
          <c:val>
            <c:numRef>
              <c:f>'Tonnages by cargo type'!$AK$64:$AK$74</c:f>
              <c:numCache>
                <c:formatCode>#,##0</c:formatCode>
                <c:ptCount val="11"/>
                <c:pt idx="0">
                  <c:v>1231</c:v>
                </c:pt>
                <c:pt idx="1">
                  <c:v>0</c:v>
                </c:pt>
                <c:pt idx="2">
                  <c:v>144</c:v>
                </c:pt>
                <c:pt idx="3">
                  <c:v>41</c:v>
                </c:pt>
                <c:pt idx="4">
                  <c:v>81</c:v>
                </c:pt>
                <c:pt idx="5">
                  <c:v>466</c:v>
                </c:pt>
                <c:pt idx="6">
                  <c:v>0</c:v>
                </c:pt>
                <c:pt idx="7">
                  <c:v>13</c:v>
                </c:pt>
                <c:pt idx="8">
                  <c:v>506</c:v>
                </c:pt>
                <c:pt idx="9">
                  <c:v>0</c:v>
                </c:pt>
                <c:pt idx="10">
                  <c:v>7</c:v>
                </c:pt>
              </c:numCache>
            </c:numRef>
          </c:val>
        </c:ser>
        <c:dLbls>
          <c:showLegendKey val="0"/>
          <c:showVal val="0"/>
          <c:showCatName val="0"/>
          <c:showSerName val="0"/>
          <c:showPercent val="0"/>
          <c:showBubbleSize val="0"/>
        </c:dLbls>
        <c:gapWidth val="150"/>
        <c:overlap val="100"/>
        <c:axId val="171818368"/>
        <c:axId val="171824256"/>
      </c:barChart>
      <c:catAx>
        <c:axId val="171818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824256"/>
        <c:crosses val="autoZero"/>
        <c:auto val="1"/>
        <c:lblAlgn val="ctr"/>
        <c:lblOffset val="100"/>
        <c:tickLblSkip val="1"/>
        <c:tickMarkSkip val="1"/>
        <c:noMultiLvlLbl val="0"/>
      </c:catAx>
      <c:valAx>
        <c:axId val="171824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71818368"/>
        <c:crosses val="autoZero"/>
        <c:crossBetween val="between"/>
      </c:valAx>
      <c:spPr>
        <a:noFill/>
        <a:ln w="12700">
          <a:solidFill>
            <a:srgbClr val="808080"/>
          </a:solidFill>
          <a:prstDash val="solid"/>
        </a:ln>
      </c:spPr>
    </c:plotArea>
    <c:legend>
      <c:legendPos val="r"/>
      <c:layout>
        <c:manualLayout>
          <c:xMode val="edge"/>
          <c:yMode val="edge"/>
          <c:x val="0.83333406648900854"/>
          <c:y val="0.64754098360655754"/>
          <c:w val="0.16306320652379519"/>
          <c:h val="0.346311475409836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Glensanda</a:t>
            </a:r>
          </a:p>
        </c:rich>
      </c:tx>
      <c:layout>
        <c:manualLayout>
          <c:xMode val="edge"/>
          <c:yMode val="edge"/>
          <c:x val="0.43471810089020785"/>
          <c:y val="3.5087819489616152E-2"/>
        </c:manualLayout>
      </c:layout>
      <c:overlay val="0"/>
      <c:spPr>
        <a:noFill/>
        <a:ln w="25400">
          <a:noFill/>
        </a:ln>
      </c:spPr>
    </c:title>
    <c:autoTitleDeleted val="0"/>
    <c:plotArea>
      <c:layout>
        <c:manualLayout>
          <c:layoutTarget val="inner"/>
          <c:xMode val="edge"/>
          <c:yMode val="edge"/>
          <c:x val="0.17952522255192882"/>
          <c:y val="0.13742729300099657"/>
          <c:w val="0.77893175074183973"/>
          <c:h val="0.5906449614085385"/>
        </c:manualLayout>
      </c:layout>
      <c:lineChart>
        <c:grouping val="standard"/>
        <c:varyColors val="0"/>
        <c:ser>
          <c:idx val="0"/>
          <c:order val="0"/>
          <c:tx>
            <c:strRef>
              <c:f>'Tonnages by cargo type'!$C$33</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type'!$D$33:$O$33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'Tonnages by cargo type'!$C$34</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type'!$D$34:$O$34</c:f>
              <c:numCache>
                <c:formatCode>#,##0</c:formatCode>
                <c:ptCount val="12"/>
                <c:pt idx="0">
                  <c:v>5439000</c:v>
                </c:pt>
                <c:pt idx="1">
                  <c:v>6004000</c:v>
                </c:pt>
                <c:pt idx="2">
                  <c:v>7050000</c:v>
                </c:pt>
                <c:pt idx="3">
                  <c:v>6336000</c:v>
                </c:pt>
                <c:pt idx="4">
                  <c:v>5590653</c:v>
                </c:pt>
                <c:pt idx="5">
                  <c:v>5846000</c:v>
                </c:pt>
                <c:pt idx="6">
                  <c:v>6060000</c:v>
                </c:pt>
                <c:pt idx="7">
                  <c:v>5541000</c:v>
                </c:pt>
                <c:pt idx="8">
                  <c:v>5746000</c:v>
                </c:pt>
                <c:pt idx="9">
                  <c:v>6347000</c:v>
                </c:pt>
                <c:pt idx="10">
                  <c:v>5597000</c:v>
                </c:pt>
                <c:pt idx="11">
                  <c:v>5487000</c:v>
                </c:pt>
              </c:numCache>
            </c:numRef>
          </c:val>
          <c:smooth val="0"/>
        </c:ser>
        <c:ser>
          <c:idx val="2"/>
          <c:order val="2"/>
          <c:tx>
            <c:strRef>
              <c:f>'Tonnages by cargo type'!$C$35</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type'!$D$35:$O$35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3"/>
          <c:order val="3"/>
          <c:tx>
            <c:strRef>
              <c:f>'Tonnages by cargo type'!$C$36</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type'!$D$36:$O$36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4"/>
          <c:order val="4"/>
          <c:tx>
            <c:strRef>
              <c:f>'Tonnages by cargo type'!$C$37</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type'!$D$37:$O$37</c:f>
              <c:numCache>
                <c:formatCode>#,##0</c:formatCode>
                <c:ptCount val="12"/>
                <c:pt idx="0">
                  <c:v>5439000</c:v>
                </c:pt>
                <c:pt idx="1">
                  <c:v>6004000</c:v>
                </c:pt>
                <c:pt idx="2">
                  <c:v>7050000</c:v>
                </c:pt>
                <c:pt idx="3">
                  <c:v>6336000</c:v>
                </c:pt>
                <c:pt idx="4">
                  <c:v>5590653</c:v>
                </c:pt>
                <c:pt idx="5">
                  <c:v>5846000</c:v>
                </c:pt>
                <c:pt idx="6">
                  <c:v>6060000</c:v>
                </c:pt>
                <c:pt idx="7">
                  <c:v>5541000</c:v>
                </c:pt>
                <c:pt idx="8">
                  <c:v>5746000</c:v>
                </c:pt>
                <c:pt idx="9">
                  <c:v>6347000</c:v>
                </c:pt>
                <c:pt idx="10">
                  <c:v>5597000</c:v>
                </c:pt>
                <c:pt idx="11">
                  <c:v>5487000</c:v>
                </c:pt>
              </c:numCache>
            </c:numRef>
          </c:val>
          <c:smooth val="0"/>
        </c:ser>
        <c:dLbls>
          <c:showLegendKey val="0"/>
          <c:showVal val="0"/>
          <c:showCatName val="0"/>
          <c:showSerName val="0"/>
          <c:showPercent val="0"/>
          <c:showBubbleSize val="0"/>
        </c:dLbls>
        <c:marker val="1"/>
        <c:smooth val="0"/>
        <c:axId val="171936768"/>
        <c:axId val="171939328"/>
      </c:lineChart>
      <c:catAx>
        <c:axId val="1719367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747774480712141"/>
              <c:y val="0.815791803133575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939328"/>
        <c:crosses val="autoZero"/>
        <c:auto val="1"/>
        <c:lblAlgn val="ctr"/>
        <c:lblOffset val="100"/>
        <c:tickLblSkip val="1"/>
        <c:tickMarkSkip val="1"/>
        <c:noMultiLvlLbl val="0"/>
      </c:catAx>
      <c:valAx>
        <c:axId val="1719393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3.7091988130563802E-2"/>
              <c:y val="0.339182255066289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1936768"/>
        <c:crosses val="autoZero"/>
        <c:crossBetween val="between"/>
      </c:valAx>
      <c:spPr>
        <a:noFill/>
        <a:ln w="25400">
          <a:noFill/>
        </a:ln>
      </c:spPr>
    </c:plotArea>
    <c:legend>
      <c:legendPos val="b"/>
      <c:layout>
        <c:manualLayout>
          <c:xMode val="edge"/>
          <c:yMode val="edge"/>
          <c:x val="8.9020771513353154E-3"/>
          <c:y val="0.89766338194267947"/>
          <c:w val="0.97329376854599403"/>
          <c:h val="7.309962393670031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Stranraer / Loch Ryan</a:t>
            </a:r>
          </a:p>
        </c:rich>
      </c:tx>
      <c:layout>
        <c:manualLayout>
          <c:xMode val="edge"/>
          <c:yMode val="edge"/>
          <c:x val="0.44508670520231225"/>
          <c:y val="3.5294168333766571E-2"/>
        </c:manualLayout>
      </c:layout>
      <c:overlay val="0"/>
      <c:spPr>
        <a:noFill/>
        <a:ln w="25400">
          <a:noFill/>
        </a:ln>
      </c:spPr>
    </c:title>
    <c:autoTitleDeleted val="0"/>
    <c:plotArea>
      <c:layout>
        <c:manualLayout>
          <c:layoutTarget val="inner"/>
          <c:xMode val="edge"/>
          <c:yMode val="edge"/>
          <c:x val="0.15173410404624282"/>
          <c:y val="0.13823549264058571"/>
          <c:w val="0.82658959537572252"/>
          <c:h val="0.58529495820162869"/>
        </c:manualLayout>
      </c:layout>
      <c:lineChart>
        <c:grouping val="standard"/>
        <c:varyColors val="0"/>
        <c:ser>
          <c:idx val="0"/>
          <c:order val="0"/>
          <c:tx>
            <c:strRef>
              <c:f>'Tonnages by cargo type'!$C$48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type'!$D$48:$O$48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'Tonnages by cargo type'!$C$49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type'!$D$49:$O$49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2"/>
          <c:tx>
            <c:strRef>
              <c:f>'Tonnages by cargo type'!$C$50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type'!$D$50:$O$50</c:f>
              <c:numCache>
                <c:formatCode>#,##0</c:formatCode>
                <c:ptCount val="12"/>
                <c:pt idx="0">
                  <c:v>1165000</c:v>
                </c:pt>
                <c:pt idx="1">
                  <c:v>1222000</c:v>
                </c:pt>
                <c:pt idx="2">
                  <c:v>1231000</c:v>
                </c:pt>
                <c:pt idx="3">
                  <c:v>1190000</c:v>
                </c:pt>
                <c:pt idx="4">
                  <c:v>1176987</c:v>
                </c:pt>
                <c:pt idx="5">
                  <c:v>1017000</c:v>
                </c:pt>
                <c:pt idx="6">
                  <c:v>986000</c:v>
                </c:pt>
                <c:pt idx="7">
                  <c:v>1815000</c:v>
                </c:pt>
                <c:pt idx="8">
                  <c:v>1783000</c:v>
                </c:pt>
                <c:pt idx="9">
                  <c:v>2038000</c:v>
                </c:pt>
                <c:pt idx="10">
                  <c:v>2163000</c:v>
                </c:pt>
                <c:pt idx="11">
                  <c:v>2356000</c:v>
                </c:pt>
              </c:numCache>
            </c:numRef>
          </c:val>
          <c:smooth val="0"/>
        </c:ser>
        <c:ser>
          <c:idx val="3"/>
          <c:order val="3"/>
          <c:tx>
            <c:strRef>
              <c:f>'Tonnages by cargo type'!$C$51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type'!$D$51:$O$51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4"/>
          <c:order val="4"/>
          <c:tx>
            <c:strRef>
              <c:f>'Tonnages by cargo type'!$C$52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type'!$D$52:$O$52</c:f>
              <c:numCache>
                <c:formatCode>#,##0</c:formatCode>
                <c:ptCount val="12"/>
                <c:pt idx="0">
                  <c:v>1165000</c:v>
                </c:pt>
                <c:pt idx="1">
                  <c:v>1222000</c:v>
                </c:pt>
                <c:pt idx="2">
                  <c:v>1231000</c:v>
                </c:pt>
                <c:pt idx="3">
                  <c:v>1190000</c:v>
                </c:pt>
                <c:pt idx="4">
                  <c:v>1176987</c:v>
                </c:pt>
                <c:pt idx="5">
                  <c:v>1017000</c:v>
                </c:pt>
                <c:pt idx="6">
                  <c:v>986000</c:v>
                </c:pt>
                <c:pt idx="7">
                  <c:v>1815000</c:v>
                </c:pt>
                <c:pt idx="8">
                  <c:v>1783000</c:v>
                </c:pt>
                <c:pt idx="9">
                  <c:v>2038000</c:v>
                </c:pt>
                <c:pt idx="10">
                  <c:v>2163000</c:v>
                </c:pt>
                <c:pt idx="11">
                  <c:v>2356000</c:v>
                </c:pt>
              </c:numCache>
            </c:numRef>
          </c:val>
          <c:smooth val="0"/>
        </c:ser>
        <c:dLbls>
          <c:showLegendKey val="0"/>
          <c:showVal val="0"/>
          <c:showCatName val="0"/>
          <c:showSerName val="0"/>
          <c:showPercent val="0"/>
          <c:showBubbleSize val="0"/>
        </c:dLbls>
        <c:marker val="1"/>
        <c:smooth val="0"/>
        <c:axId val="173363968"/>
        <c:axId val="173366272"/>
      </c:lineChart>
      <c:catAx>
        <c:axId val="1733639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7976878612717"/>
              <c:y val="0.811765871676630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366272"/>
        <c:crosses val="autoZero"/>
        <c:auto val="1"/>
        <c:lblAlgn val="ctr"/>
        <c:lblOffset val="100"/>
        <c:tickLblSkip val="1"/>
        <c:tickMarkSkip val="1"/>
        <c:noMultiLvlLbl val="0"/>
      </c:catAx>
      <c:valAx>
        <c:axId val="1733662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a:t>
                </a:r>
              </a:p>
            </c:rich>
          </c:tx>
          <c:layout>
            <c:manualLayout>
              <c:xMode val="edge"/>
              <c:yMode val="edge"/>
              <c:x val="1.3005780346820813E-2"/>
              <c:y val="0.3352945991707824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363968"/>
        <c:crosses val="autoZero"/>
        <c:crossBetween val="between"/>
      </c:valAx>
      <c:spPr>
        <a:noFill/>
        <a:ln w="12700">
          <a:solidFill>
            <a:srgbClr val="808080"/>
          </a:solidFill>
          <a:prstDash val="solid"/>
        </a:ln>
      </c:spPr>
    </c:plotArea>
    <c:legend>
      <c:legendPos val="b"/>
      <c:layout>
        <c:manualLayout>
          <c:xMode val="edge"/>
          <c:yMode val="edge"/>
          <c:x val="3.4682080924855488E-2"/>
          <c:y val="0.90882483459448926"/>
          <c:w val="0.94075144508670527"/>
          <c:h val="6.47059752785720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Cairnryan</a:t>
            </a:r>
          </a:p>
        </c:rich>
      </c:tx>
      <c:layout>
        <c:manualLayout>
          <c:xMode val="edge"/>
          <c:yMode val="edge"/>
          <c:x val="0.44250426802485338"/>
          <c:y val="3.5087819489616152E-2"/>
        </c:manualLayout>
      </c:layout>
      <c:overlay val="0"/>
      <c:spPr>
        <a:noFill/>
        <a:ln w="25400">
          <a:noFill/>
        </a:ln>
      </c:spPr>
    </c:title>
    <c:autoTitleDeleted val="0"/>
    <c:plotArea>
      <c:layout>
        <c:manualLayout>
          <c:layoutTarget val="inner"/>
          <c:xMode val="edge"/>
          <c:yMode val="edge"/>
          <c:x val="0.15283864520595264"/>
          <c:y val="0.12573135317112452"/>
          <c:w val="0.82532868411214422"/>
          <c:h val="0.59941691628094229"/>
        </c:manualLayout>
      </c:layout>
      <c:lineChart>
        <c:grouping val="standard"/>
        <c:varyColors val="0"/>
        <c:ser>
          <c:idx val="0"/>
          <c:order val="0"/>
          <c:tx>
            <c:strRef>
              <c:f>'Tonnages by cargo type'!$C$8</c:f>
              <c:strCache>
                <c:ptCount val="1"/>
                <c:pt idx="0">
                  <c:v>Liquid bulk</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'Tonnages by cargo type'!$C$9</c:f>
              <c:strCache>
                <c:ptCount val="1"/>
                <c:pt idx="0">
                  <c:v>Dry bulk</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2"/>
          <c:tx>
            <c:strRef>
              <c:f>'Tonnages by cargo type'!$C$10</c:f>
              <c:strCache>
                <c:ptCount val="1"/>
                <c:pt idx="0">
                  <c:v>Container &amp; roll on traffic</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type'!$D$10:$O$10</c:f>
              <c:numCache>
                <c:formatCode>#,##0</c:formatCode>
                <c:ptCount val="12"/>
                <c:pt idx="0">
                  <c:v>3274000</c:v>
                </c:pt>
                <c:pt idx="1">
                  <c:v>3145000</c:v>
                </c:pt>
                <c:pt idx="2">
                  <c:v>3163000</c:v>
                </c:pt>
                <c:pt idx="3">
                  <c:v>2928000</c:v>
                </c:pt>
                <c:pt idx="4">
                  <c:v>2571913</c:v>
                </c:pt>
                <c:pt idx="5">
                  <c:v>2632000</c:v>
                </c:pt>
                <c:pt idx="6">
                  <c:v>2932000</c:v>
                </c:pt>
                <c:pt idx="7">
                  <c:v>2610000</c:v>
                </c:pt>
                <c:pt idx="8">
                  <c:v>2364000</c:v>
                </c:pt>
                <c:pt idx="9">
                  <c:v>2368000</c:v>
                </c:pt>
                <c:pt idx="10">
                  <c:v>2548000</c:v>
                </c:pt>
                <c:pt idx="11">
                  <c:v>2737000</c:v>
                </c:pt>
              </c:numCache>
            </c:numRef>
          </c:val>
          <c:smooth val="0"/>
        </c:ser>
        <c:ser>
          <c:idx val="3"/>
          <c:order val="3"/>
          <c:tx>
            <c:strRef>
              <c:f>'Tonnages by cargo type'!$C$11</c:f>
              <c:strCache>
                <c:ptCount val="1"/>
                <c:pt idx="0">
                  <c:v>Other general cargo</c:v>
                </c:pt>
              </c:strCache>
            </c:strRef>
          </c:tx>
          <c:spPr>
            <a:ln w="12700">
              <a:solidFill>
                <a:srgbClr val="00FFFF"/>
              </a:solidFill>
              <a:prstDash val="solid"/>
            </a:ln>
          </c:spPr>
          <c:marker>
            <c:symbol val="x"/>
            <c:size val="5"/>
            <c:spPr>
              <a:noFill/>
              <a:ln>
                <a:solidFill>
                  <a:srgbClr val="00FFFF"/>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type'!$D$11:$O$11</c:f>
              <c:numCache>
                <c:formatCode>#,##0</c:formatCode>
                <c:ptCount val="12"/>
                <c:pt idx="0">
                  <c:v>0</c:v>
                </c:pt>
                <c:pt idx="1">
                  <c:v>0</c:v>
                </c:pt>
                <c:pt idx="2">
                  <c:v>0</c:v>
                </c:pt>
                <c:pt idx="3">
                  <c:v>0</c:v>
                </c:pt>
                <c:pt idx="4">
                  <c:v>0</c:v>
                </c:pt>
                <c:pt idx="5">
                  <c:v>3000</c:v>
                </c:pt>
                <c:pt idx="6">
                  <c:v>0</c:v>
                </c:pt>
                <c:pt idx="7">
                  <c:v>0</c:v>
                </c:pt>
                <c:pt idx="8">
                  <c:v>1000</c:v>
                </c:pt>
                <c:pt idx="9">
                  <c:v>0</c:v>
                </c:pt>
                <c:pt idx="10">
                  <c:v>0</c:v>
                </c:pt>
                <c:pt idx="11">
                  <c:v>3000</c:v>
                </c:pt>
              </c:numCache>
            </c:numRef>
          </c:val>
          <c:smooth val="0"/>
        </c:ser>
        <c:ser>
          <c:idx val="4"/>
          <c:order val="4"/>
          <c:tx>
            <c:strRef>
              <c:f>'Tonnages by cargo type'!$C$12</c:f>
              <c:strCache>
                <c:ptCount val="1"/>
                <c:pt idx="0">
                  <c:v>All traffic</c:v>
                </c:pt>
              </c:strCache>
            </c:strRef>
          </c:tx>
          <c:spPr>
            <a:ln w="12700">
              <a:solidFill>
                <a:srgbClr val="800080"/>
              </a:solidFill>
              <a:prstDash val="solid"/>
            </a:ln>
          </c:spPr>
          <c:marker>
            <c:symbol val="star"/>
            <c:size val="5"/>
            <c:spPr>
              <a:noFill/>
              <a:ln>
                <a:solidFill>
                  <a:srgbClr val="800080"/>
                </a:solidFill>
                <a:prstDash val="solid"/>
              </a:ln>
            </c:spPr>
          </c:marker>
          <c:cat>
            <c:numRef>
              <c:f>'Tonnages by cargo type'!$D$2:$O$2</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'Tonnages by cargo type'!$D$12:$O$12</c:f>
              <c:numCache>
                <c:formatCode>#,##0</c:formatCode>
                <c:ptCount val="12"/>
                <c:pt idx="0">
                  <c:v>3274000</c:v>
                </c:pt>
                <c:pt idx="1">
                  <c:v>3145000</c:v>
                </c:pt>
                <c:pt idx="2">
                  <c:v>3163000</c:v>
                </c:pt>
                <c:pt idx="3">
                  <c:v>2928000</c:v>
                </c:pt>
                <c:pt idx="4">
                  <c:v>2571913</c:v>
                </c:pt>
                <c:pt idx="5">
                  <c:v>2634000</c:v>
                </c:pt>
                <c:pt idx="6">
                  <c:v>2932000</c:v>
                </c:pt>
                <c:pt idx="7">
                  <c:v>2610000</c:v>
                </c:pt>
                <c:pt idx="8">
                  <c:v>2365000</c:v>
                </c:pt>
                <c:pt idx="9">
                  <c:v>2368000</c:v>
                </c:pt>
                <c:pt idx="10">
                  <c:v>2548000</c:v>
                </c:pt>
                <c:pt idx="11">
                  <c:v>2740000</c:v>
                </c:pt>
              </c:numCache>
            </c:numRef>
          </c:val>
          <c:smooth val="0"/>
        </c:ser>
        <c:dLbls>
          <c:showLegendKey val="0"/>
          <c:showVal val="0"/>
          <c:showCatName val="0"/>
          <c:showSerName val="0"/>
          <c:showPercent val="0"/>
          <c:showBubbleSize val="0"/>
        </c:dLbls>
        <c:marker val="1"/>
        <c:smooth val="0"/>
        <c:axId val="173433216"/>
        <c:axId val="173435520"/>
      </c:lineChart>
      <c:catAx>
        <c:axId val="1734332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GB"/>
                  <a:t>Year</a:t>
                </a:r>
              </a:p>
            </c:rich>
          </c:tx>
          <c:layout>
            <c:manualLayout>
              <c:xMode val="edge"/>
              <c:yMode val="edge"/>
              <c:x val="0.54439669816215508"/>
              <c:y val="0.812867818176107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35520"/>
        <c:crosses val="autoZero"/>
        <c:auto val="1"/>
        <c:lblAlgn val="ctr"/>
        <c:lblOffset val="100"/>
        <c:tickLblSkip val="1"/>
        <c:tickMarkSkip val="1"/>
        <c:noMultiLvlLbl val="0"/>
      </c:catAx>
      <c:valAx>
        <c:axId val="17343552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Tonnes </a:t>
                </a:r>
              </a:p>
            </c:rich>
          </c:tx>
          <c:layout>
            <c:manualLayout>
              <c:xMode val="edge"/>
              <c:yMode val="edge"/>
              <c:x val="1.3100455303367375E-2"/>
              <c:y val="0.330410300193885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433216"/>
        <c:crosses val="autoZero"/>
        <c:crossBetween val="between"/>
      </c:valAx>
      <c:spPr>
        <a:noFill/>
        <a:ln w="12700">
          <a:solidFill>
            <a:srgbClr val="808080"/>
          </a:solidFill>
          <a:prstDash val="solid"/>
        </a:ln>
      </c:spPr>
    </c:plotArea>
    <c:legend>
      <c:legendPos val="b"/>
      <c:layout>
        <c:manualLayout>
          <c:xMode val="edge"/>
          <c:yMode val="edge"/>
          <c:x val="2.1834092172278958E-2"/>
          <c:y val="0.90935932177255141"/>
          <c:w val="0.96506687401472957"/>
          <c:h val="6.432766906429626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21" Type="http://schemas.openxmlformats.org/officeDocument/2006/relationships/chart" Target="../charts/chart22.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35</xdr:row>
      <xdr:rowOff>104775</xdr:rowOff>
    </xdr:to>
    <xdr:grpSp>
      <xdr:nvGrpSpPr>
        <xdr:cNvPr id="2" name="Group 1"/>
        <xdr:cNvGrpSpPr/>
      </xdr:nvGrpSpPr>
      <xdr:grpSpPr>
        <a:xfrm>
          <a:off x="0" y="0"/>
          <a:ext cx="4772025" cy="5772150"/>
          <a:chOff x="142875" y="247650"/>
          <a:chExt cx="4772025" cy="5772150"/>
        </a:xfrm>
      </xdr:grpSpPr>
      <xdr:sp macro="" textlink="">
        <xdr:nvSpPr>
          <xdr:cNvPr id="3" name="TextBox 2"/>
          <xdr:cNvSpPr txBox="1"/>
        </xdr:nvSpPr>
        <xdr:spPr>
          <a:xfrm>
            <a:off x="171450" y="1619249"/>
            <a:ext cx="474345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Data download from </a:t>
            </a:r>
          </a:p>
          <a:p>
            <a:endParaRPr lang="en-GB" sz="1800"/>
          </a:p>
          <a:p>
            <a:r>
              <a:rPr lang="en-GB" sz="1800"/>
              <a:t>National Marine Plan interactive </a:t>
            </a:r>
          </a:p>
          <a:p>
            <a:r>
              <a:rPr lang="en-GB" sz="1800">
                <a:solidFill>
                  <a:schemeClr val="tx2">
                    <a:lumMod val="60000"/>
                    <a:lumOff val="40000"/>
                  </a:schemeClr>
                </a:solidFill>
              </a:rPr>
              <a:t>http://www.gov.scot/nmpi</a:t>
            </a:r>
          </a:p>
        </xdr:txBody>
      </xdr:sp>
      <xdr:sp macro="" textlink="">
        <xdr:nvSpPr>
          <xdr:cNvPr id="4" name="TextBox 3"/>
          <xdr:cNvSpPr txBox="1"/>
        </xdr:nvSpPr>
        <xdr:spPr>
          <a:xfrm>
            <a:off x="142875" y="3581399"/>
            <a:ext cx="4733925" cy="1781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Scottish Port Statistics (2005-2016)</a:t>
            </a:r>
          </a:p>
          <a:p>
            <a:endParaRPr lang="en-GB" sz="1800"/>
          </a:p>
          <a:p>
            <a:endParaRPr lang="en-GB" sz="1800"/>
          </a:p>
          <a:p>
            <a:r>
              <a:rPr lang="en-GB" sz="1800"/>
              <a:t>February 2018</a:t>
            </a:r>
          </a:p>
          <a:p>
            <a:r>
              <a:rPr lang="en-GB" sz="1800"/>
              <a:t>Data source:</a:t>
            </a:r>
            <a:r>
              <a:rPr lang="en-GB" sz="1800" baseline="0"/>
              <a:t> Transport Scotland</a:t>
            </a:r>
            <a:endParaRPr lang="en-GB" sz="1800"/>
          </a:p>
        </xdr:txBody>
      </xdr:sp>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7792" y="247650"/>
            <a:ext cx="1171575" cy="1171575"/>
          </a:xfrm>
          <a:prstGeom prst="rect">
            <a:avLst/>
          </a:prstGeom>
        </xdr:spPr>
      </xdr:pic>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8212" y="5791200"/>
            <a:ext cx="1937222" cy="2286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11</xdr:row>
      <xdr:rowOff>66675</xdr:rowOff>
    </xdr:from>
    <xdr:to>
      <xdr:col>9</xdr:col>
      <xdr:colOff>581025</xdr:colOff>
      <xdr:row>33</xdr:row>
      <xdr:rowOff>0</xdr:rowOff>
    </xdr:to>
    <xdr:graphicFrame macro="">
      <xdr:nvGraphicFramePr>
        <xdr:cNvPr id="51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33</xdr:row>
      <xdr:rowOff>161924</xdr:rowOff>
    </xdr:from>
    <xdr:to>
      <xdr:col>10</xdr:col>
      <xdr:colOff>57150</xdr:colOff>
      <xdr:row>39</xdr:row>
      <xdr:rowOff>104774</xdr:rowOff>
    </xdr:to>
    <xdr:sp macro="" textlink="">
      <xdr:nvSpPr>
        <xdr:cNvPr id="2" name="TextBox 1"/>
        <xdr:cNvSpPr txBox="1"/>
      </xdr:nvSpPr>
      <xdr:spPr>
        <a:xfrm>
          <a:off x="104775" y="5972174"/>
          <a:ext cx="584835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38100</xdr:colOff>
      <xdr:row>19</xdr:row>
      <xdr:rowOff>57150</xdr:rowOff>
    </xdr:from>
    <xdr:to>
      <xdr:col>27</xdr:col>
      <xdr:colOff>533400</xdr:colOff>
      <xdr:row>49</xdr:row>
      <xdr:rowOff>171450</xdr:rowOff>
    </xdr:to>
    <xdr:graphicFrame macro="">
      <xdr:nvGraphicFramePr>
        <xdr:cNvPr id="128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57150</xdr:colOff>
      <xdr:row>74</xdr:row>
      <xdr:rowOff>57150</xdr:rowOff>
    </xdr:from>
    <xdr:to>
      <xdr:col>25</xdr:col>
      <xdr:colOff>971550</xdr:colOff>
      <xdr:row>101</xdr:row>
      <xdr:rowOff>9525</xdr:rowOff>
    </xdr:to>
    <xdr:graphicFrame macro="">
      <xdr:nvGraphicFramePr>
        <xdr:cNvPr id="128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1009650</xdr:colOff>
      <xdr:row>133</xdr:row>
      <xdr:rowOff>38100</xdr:rowOff>
    </xdr:from>
    <xdr:to>
      <xdr:col>26</xdr:col>
      <xdr:colOff>209550</xdr:colOff>
      <xdr:row>155</xdr:row>
      <xdr:rowOff>114300</xdr:rowOff>
    </xdr:to>
    <xdr:graphicFrame macro="">
      <xdr:nvGraphicFramePr>
        <xdr:cNvPr id="128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19050</xdr:colOff>
      <xdr:row>18</xdr:row>
      <xdr:rowOff>171450</xdr:rowOff>
    </xdr:from>
    <xdr:to>
      <xdr:col>41</xdr:col>
      <xdr:colOff>0</xdr:colOff>
      <xdr:row>43</xdr:row>
      <xdr:rowOff>28575</xdr:rowOff>
    </xdr:to>
    <xdr:graphicFrame macro="">
      <xdr:nvGraphicFramePr>
        <xdr:cNvPr id="128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19050</xdr:colOff>
      <xdr:row>78</xdr:row>
      <xdr:rowOff>171450</xdr:rowOff>
    </xdr:from>
    <xdr:to>
      <xdr:col>41</xdr:col>
      <xdr:colOff>0</xdr:colOff>
      <xdr:row>103</xdr:row>
      <xdr:rowOff>28575</xdr:rowOff>
    </xdr:to>
    <xdr:graphicFrame macro="">
      <xdr:nvGraphicFramePr>
        <xdr:cNvPr id="128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1085851</xdr:colOff>
      <xdr:row>80</xdr:row>
      <xdr:rowOff>106136</xdr:rowOff>
    </xdr:from>
    <xdr:to>
      <xdr:col>12</xdr:col>
      <xdr:colOff>757218</xdr:colOff>
      <xdr:row>96</xdr:row>
      <xdr:rowOff>168801</xdr:rowOff>
    </xdr:to>
    <xdr:graphicFrame macro="">
      <xdr:nvGraphicFramePr>
        <xdr:cNvPr id="1294" name="Chart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62</xdr:row>
      <xdr:rowOff>66675</xdr:rowOff>
    </xdr:from>
    <xdr:to>
      <xdr:col>5</xdr:col>
      <xdr:colOff>869650</xdr:colOff>
      <xdr:row>77</xdr:row>
      <xdr:rowOff>179329</xdr:rowOff>
    </xdr:to>
    <xdr:graphicFrame macro="">
      <xdr:nvGraphicFramePr>
        <xdr:cNvPr id="1295" name="Chart 2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981075</xdr:colOff>
      <xdr:row>62</xdr:row>
      <xdr:rowOff>66675</xdr:rowOff>
    </xdr:from>
    <xdr:to>
      <xdr:col>12</xdr:col>
      <xdr:colOff>771941</xdr:colOff>
      <xdr:row>77</xdr:row>
      <xdr:rowOff>197520</xdr:rowOff>
    </xdr:to>
    <xdr:graphicFrame macro="">
      <xdr:nvGraphicFramePr>
        <xdr:cNvPr id="1296" name="Chart 2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28575</xdr:colOff>
      <xdr:row>80</xdr:row>
      <xdr:rowOff>121104</xdr:rowOff>
    </xdr:from>
    <xdr:to>
      <xdr:col>5</xdr:col>
      <xdr:colOff>789214</xdr:colOff>
      <xdr:row>96</xdr:row>
      <xdr:rowOff>161138</xdr:rowOff>
    </xdr:to>
    <xdr:graphicFrame macro="">
      <xdr:nvGraphicFramePr>
        <xdr:cNvPr id="1297" name="Chart 2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6805</xdr:colOff>
      <xdr:row>99</xdr:row>
      <xdr:rowOff>88446</xdr:rowOff>
    </xdr:from>
    <xdr:to>
      <xdr:col>5</xdr:col>
      <xdr:colOff>829163</xdr:colOff>
      <xdr:row>116</xdr:row>
      <xdr:rowOff>13956</xdr:rowOff>
    </xdr:to>
    <xdr:graphicFrame macro="">
      <xdr:nvGraphicFramePr>
        <xdr:cNvPr id="1298" name="Chart 2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4081</xdr:colOff>
      <xdr:row>99</xdr:row>
      <xdr:rowOff>93889</xdr:rowOff>
    </xdr:from>
    <xdr:to>
      <xdr:col>12</xdr:col>
      <xdr:colOff>818086</xdr:colOff>
      <xdr:row>115</xdr:row>
      <xdr:rowOff>155326</xdr:rowOff>
    </xdr:to>
    <xdr:graphicFrame macro="">
      <xdr:nvGraphicFramePr>
        <xdr:cNvPr id="1299" name="Chart 2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13608</xdr:colOff>
      <xdr:row>118</xdr:row>
      <xdr:rowOff>89807</xdr:rowOff>
    </xdr:from>
    <xdr:to>
      <xdr:col>5</xdr:col>
      <xdr:colOff>801824</xdr:colOff>
      <xdr:row>134</xdr:row>
      <xdr:rowOff>158175</xdr:rowOff>
    </xdr:to>
    <xdr:graphicFrame macro="">
      <xdr:nvGraphicFramePr>
        <xdr:cNvPr id="1300" name="Chart 2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1154905</xdr:colOff>
      <xdr:row>137</xdr:row>
      <xdr:rowOff>124845</xdr:rowOff>
    </xdr:from>
    <xdr:to>
      <xdr:col>12</xdr:col>
      <xdr:colOff>848059</xdr:colOff>
      <xdr:row>154</xdr:row>
      <xdr:rowOff>133019</xdr:rowOff>
    </xdr:to>
    <xdr:graphicFrame macro="">
      <xdr:nvGraphicFramePr>
        <xdr:cNvPr id="1301" name="Chart 2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123825</xdr:colOff>
      <xdr:row>137</xdr:row>
      <xdr:rowOff>127908</xdr:rowOff>
    </xdr:from>
    <xdr:to>
      <xdr:col>5</xdr:col>
      <xdr:colOff>884464</xdr:colOff>
      <xdr:row>153</xdr:row>
      <xdr:rowOff>163286</xdr:rowOff>
    </xdr:to>
    <xdr:graphicFrame macro="">
      <xdr:nvGraphicFramePr>
        <xdr:cNvPr id="1302" name="Chart 2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1138917</xdr:colOff>
      <xdr:row>157</xdr:row>
      <xdr:rowOff>4763</xdr:rowOff>
    </xdr:from>
    <xdr:to>
      <xdr:col>12</xdr:col>
      <xdr:colOff>786110</xdr:colOff>
      <xdr:row>171</xdr:row>
      <xdr:rowOff>174079</xdr:rowOff>
    </xdr:to>
    <xdr:graphicFrame macro="">
      <xdr:nvGraphicFramePr>
        <xdr:cNvPr id="1303" name="Chart 2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68036</xdr:colOff>
      <xdr:row>156</xdr:row>
      <xdr:rowOff>93890</xdr:rowOff>
    </xdr:from>
    <xdr:to>
      <xdr:col>5</xdr:col>
      <xdr:colOff>865444</xdr:colOff>
      <xdr:row>172</xdr:row>
      <xdr:rowOff>23081</xdr:rowOff>
    </xdr:to>
    <xdr:graphicFrame macro="">
      <xdr:nvGraphicFramePr>
        <xdr:cNvPr id="1304" name="Chart 2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31</xdr:col>
      <xdr:colOff>0</xdr:colOff>
      <xdr:row>133</xdr:row>
      <xdr:rowOff>0</xdr:rowOff>
    </xdr:from>
    <xdr:to>
      <xdr:col>40</xdr:col>
      <xdr:colOff>1016794</xdr:colOff>
      <xdr:row>157</xdr:row>
      <xdr:rowOff>59532</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30</xdr:col>
      <xdr:colOff>1009650</xdr:colOff>
      <xdr:row>181</xdr:row>
      <xdr:rowOff>38100</xdr:rowOff>
    </xdr:from>
    <xdr:to>
      <xdr:col>40</xdr:col>
      <xdr:colOff>978694</xdr:colOff>
      <xdr:row>205</xdr:row>
      <xdr:rowOff>129382</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142874</xdr:colOff>
      <xdr:row>174</xdr:row>
      <xdr:rowOff>190500</xdr:rowOff>
    </xdr:from>
    <xdr:to>
      <xdr:col>5</xdr:col>
      <xdr:colOff>869156</xdr:colOff>
      <xdr:row>180</xdr:row>
      <xdr:rowOff>90487</xdr:rowOff>
    </xdr:to>
    <xdr:sp macro="" textlink="">
      <xdr:nvSpPr>
        <xdr:cNvPr id="22" name="TextBox 21"/>
        <xdr:cNvSpPr txBox="1"/>
      </xdr:nvSpPr>
      <xdr:spPr>
        <a:xfrm>
          <a:off x="142874" y="33337500"/>
          <a:ext cx="6310313"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Source</a:t>
          </a:r>
          <a:r>
            <a:rPr lang="en-GB" sz="1100"/>
            <a:t>: Table 9.2 -and Table 9.5 -  Scottish Transport Statistics - see Chapter 9 - Water Transpsort  at - </a:t>
          </a:r>
        </a:p>
        <a:p>
          <a:r>
            <a:rPr lang="en-GB" sz="1100">
              <a:solidFill>
                <a:schemeClr val="tx2">
                  <a:lumMod val="60000"/>
                  <a:lumOff val="40000"/>
                </a:schemeClr>
              </a:solidFill>
            </a:rPr>
            <a:t>http://www.transportscotland.gov.uk/statistics/scottish-transport-statistics-no-33-datasets-6495</a:t>
          </a:r>
        </a:p>
        <a:p>
          <a:r>
            <a:rPr lang="en-GB" sz="1100" b="0" i="0" u="none" strike="noStrike">
              <a:solidFill>
                <a:schemeClr val="dk1"/>
              </a:solidFill>
              <a:effectLst/>
              <a:latin typeface="+mn-lt"/>
              <a:ea typeface="+mn-ea"/>
              <a:cs typeface="+mn-cs"/>
            </a:rPr>
            <a:t>The Foreign and Domestic figures refer to major ports only.</a:t>
          </a:r>
          <a:r>
            <a:rPr lang="en-GB"/>
            <a:t> </a:t>
          </a:r>
        </a:p>
        <a:p>
          <a:r>
            <a:rPr lang="en-GB" sz="1100"/>
            <a:t>There were seven major ports in 1996, eight major ports in 1997 and 1998, nine in 1999 and 11 in 2000 onwards so the figures for different years are not directly comparable.</a:t>
          </a:r>
        </a:p>
      </xdr:txBody>
    </xdr:sp>
    <xdr:clientData/>
  </xdr:twoCellAnchor>
  <xdr:twoCellAnchor>
    <xdr:from>
      <xdr:col>30</xdr:col>
      <xdr:colOff>1009650</xdr:colOff>
      <xdr:row>229</xdr:row>
      <xdr:rowOff>38100</xdr:rowOff>
    </xdr:from>
    <xdr:to>
      <xdr:col>40</xdr:col>
      <xdr:colOff>978694</xdr:colOff>
      <xdr:row>253</xdr:row>
      <xdr:rowOff>129382</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30</xdr:col>
      <xdr:colOff>1009650</xdr:colOff>
      <xdr:row>276</xdr:row>
      <xdr:rowOff>38100</xdr:rowOff>
    </xdr:from>
    <xdr:to>
      <xdr:col>40</xdr:col>
      <xdr:colOff>978694</xdr:colOff>
      <xdr:row>300</xdr:row>
      <xdr:rowOff>129382</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30</xdr:col>
      <xdr:colOff>1009650</xdr:colOff>
      <xdr:row>321</xdr:row>
      <xdr:rowOff>38100</xdr:rowOff>
    </xdr:from>
    <xdr:to>
      <xdr:col>40</xdr:col>
      <xdr:colOff>209550</xdr:colOff>
      <xdr:row>343</xdr:row>
      <xdr:rowOff>114300</xdr:rowOff>
    </xdr:to>
    <xdr:graphicFrame macro="">
      <xdr:nvGraphicFramePr>
        <xdr:cNvPr id="2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8" sqref="M8"/>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workbookViewId="0">
      <selection activeCell="P24" sqref="P24"/>
    </sheetView>
  </sheetViews>
  <sheetFormatPr defaultRowHeight="12.75"/>
  <cols>
    <col min="2" max="2" width="8.7109375" customWidth="1"/>
    <col min="3" max="3" width="9" customWidth="1"/>
    <col min="6" max="6" width="9" customWidth="1"/>
    <col min="9" max="9" width="8.140625" customWidth="1"/>
    <col min="10" max="11" width="7.85546875" customWidth="1"/>
    <col min="12" max="12" width="7.42578125" customWidth="1"/>
    <col min="13" max="13" width="7.28515625" customWidth="1"/>
    <col min="14" max="14" width="7" customWidth="1"/>
    <col min="15" max="15" width="7.85546875" customWidth="1"/>
    <col min="16" max="17" width="7.5703125" customWidth="1"/>
    <col min="18" max="20" width="8.5703125" customWidth="1"/>
  </cols>
  <sheetData>
    <row r="1" spans="1:21">
      <c r="A1" s="195" t="s">
        <v>188</v>
      </c>
      <c r="B1" s="86"/>
      <c r="C1" s="86"/>
      <c r="D1" s="86"/>
      <c r="E1" s="86"/>
      <c r="F1" s="86"/>
      <c r="G1" s="86"/>
      <c r="H1" s="86"/>
      <c r="I1" s="86"/>
      <c r="J1" s="86"/>
      <c r="K1" s="86"/>
      <c r="L1" s="86"/>
    </row>
    <row r="2" spans="1:21">
      <c r="A2" s="75"/>
    </row>
    <row r="3" spans="1:21">
      <c r="A3" s="137" t="s">
        <v>146</v>
      </c>
    </row>
    <row r="4" spans="1:21">
      <c r="B4" s="75">
        <v>1998</v>
      </c>
      <c r="C4" s="75">
        <v>1999</v>
      </c>
      <c r="D4" s="75">
        <v>2000</v>
      </c>
      <c r="E4" s="75">
        <v>2001</v>
      </c>
      <c r="F4" s="75">
        <v>2002</v>
      </c>
      <c r="G4" s="75">
        <v>2003</v>
      </c>
      <c r="H4" s="75">
        <v>2004</v>
      </c>
      <c r="I4" s="75">
        <v>2005</v>
      </c>
      <c r="J4" s="75">
        <v>2006</v>
      </c>
      <c r="K4" s="75">
        <v>2007</v>
      </c>
      <c r="L4" s="75">
        <v>2008</v>
      </c>
      <c r="M4" s="75">
        <v>2009</v>
      </c>
      <c r="N4" s="75">
        <v>2010</v>
      </c>
      <c r="O4" s="75">
        <v>2011</v>
      </c>
      <c r="P4" s="75">
        <v>2012</v>
      </c>
      <c r="Q4" s="75">
        <v>2013</v>
      </c>
      <c r="R4" s="75">
        <v>2014</v>
      </c>
      <c r="S4" s="75">
        <v>2015</v>
      </c>
      <c r="T4" s="75">
        <v>2016</v>
      </c>
      <c r="U4" s="75" t="s">
        <v>187</v>
      </c>
    </row>
    <row r="5" spans="1:21">
      <c r="A5" s="75" t="s">
        <v>141</v>
      </c>
      <c r="B5" s="135">
        <v>7314</v>
      </c>
      <c r="C5" s="135">
        <v>6623</v>
      </c>
      <c r="D5" s="135">
        <v>10822</v>
      </c>
      <c r="E5" s="135">
        <v>17467</v>
      </c>
      <c r="F5" s="135">
        <v>11427</v>
      </c>
      <c r="G5" s="135">
        <v>9501</v>
      </c>
      <c r="H5" s="135">
        <v>14995</v>
      </c>
      <c r="I5" s="135">
        <v>17024</v>
      </c>
      <c r="J5" s="135">
        <v>17909</v>
      </c>
      <c r="K5" s="135">
        <v>14612</v>
      </c>
      <c r="L5" s="135">
        <v>16106</v>
      </c>
      <c r="M5" s="136">
        <v>13532</v>
      </c>
      <c r="N5" s="150">
        <v>13169</v>
      </c>
      <c r="O5" s="161">
        <v>14216</v>
      </c>
      <c r="P5" s="161">
        <v>16254</v>
      </c>
      <c r="Q5" s="161">
        <v>16501</v>
      </c>
      <c r="R5" s="161">
        <v>16554</v>
      </c>
      <c r="S5" s="161">
        <v>13481</v>
      </c>
      <c r="T5" s="161">
        <v>9486</v>
      </c>
      <c r="U5" s="139">
        <f>SUM(T5/T$8*100)</f>
        <v>14.960021448059424</v>
      </c>
    </row>
    <row r="6" spans="1:21">
      <c r="A6" s="75" t="s">
        <v>142</v>
      </c>
      <c r="B6" s="135">
        <v>60584</v>
      </c>
      <c r="C6" s="135">
        <v>67222</v>
      </c>
      <c r="D6" s="135">
        <v>73194</v>
      </c>
      <c r="E6" s="135">
        <v>67003</v>
      </c>
      <c r="F6" s="135">
        <v>67783</v>
      </c>
      <c r="G6" s="135">
        <v>58903</v>
      </c>
      <c r="H6" s="135">
        <v>54454</v>
      </c>
      <c r="I6" s="135">
        <v>45002</v>
      </c>
      <c r="J6" s="135">
        <v>43994</v>
      </c>
      <c r="K6" s="135">
        <v>45581</v>
      </c>
      <c r="L6" s="135">
        <v>42416</v>
      </c>
      <c r="M6" s="136">
        <v>38321</v>
      </c>
      <c r="N6" s="150">
        <v>39891</v>
      </c>
      <c r="O6" s="161">
        <v>33358</v>
      </c>
      <c r="P6" s="161">
        <v>32060</v>
      </c>
      <c r="Q6" s="161">
        <v>31583</v>
      </c>
      <c r="R6" s="161">
        <v>30842</v>
      </c>
      <c r="S6" s="161">
        <v>30259</v>
      </c>
      <c r="T6" s="161">
        <v>32974</v>
      </c>
      <c r="U6" s="139">
        <f t="shared" ref="U6:U8" si="0">SUM(T6/T$8*100)</f>
        <v>52.002081723414662</v>
      </c>
    </row>
    <row r="7" spans="1:21">
      <c r="A7" s="75" t="s">
        <v>143</v>
      </c>
      <c r="B7" s="135">
        <v>47782</v>
      </c>
      <c r="C7" s="135">
        <v>50293</v>
      </c>
      <c r="D7" s="135">
        <v>42916</v>
      </c>
      <c r="E7" s="135">
        <v>35098</v>
      </c>
      <c r="F7" s="135">
        <v>38882</v>
      </c>
      <c r="G7" s="135">
        <v>38068</v>
      </c>
      <c r="H7" s="135">
        <v>36970</v>
      </c>
      <c r="I7" s="135">
        <v>42967</v>
      </c>
      <c r="J7" s="135">
        <v>35718</v>
      </c>
      <c r="K7" s="135">
        <v>37619</v>
      </c>
      <c r="L7" s="135">
        <v>33586</v>
      </c>
      <c r="M7" s="136">
        <v>30228</v>
      </c>
      <c r="N7" s="150">
        <v>27468</v>
      </c>
      <c r="O7" s="161">
        <v>26379</v>
      </c>
      <c r="P7" s="161">
        <v>24519</v>
      </c>
      <c r="Q7" s="161">
        <v>19833</v>
      </c>
      <c r="R7" s="161">
        <v>20219</v>
      </c>
      <c r="S7" s="161">
        <v>22813</v>
      </c>
      <c r="T7" s="161">
        <v>20950</v>
      </c>
      <c r="U7" s="139">
        <f t="shared" si="0"/>
        <v>33.039473891718842</v>
      </c>
    </row>
    <row r="8" spans="1:21">
      <c r="A8" s="75" t="s">
        <v>144</v>
      </c>
      <c r="B8" s="135">
        <f t="shared" ref="B8:E8" si="1">SUM(B5:B7)</f>
        <v>115680</v>
      </c>
      <c r="C8" s="135">
        <f t="shared" si="1"/>
        <v>124138</v>
      </c>
      <c r="D8" s="135">
        <f t="shared" si="1"/>
        <v>126932</v>
      </c>
      <c r="E8" s="135">
        <f t="shared" si="1"/>
        <v>119568</v>
      </c>
      <c r="F8" s="135">
        <v>118090</v>
      </c>
      <c r="G8" s="135">
        <v>106472</v>
      </c>
      <c r="H8" s="135">
        <v>106417</v>
      </c>
      <c r="I8" s="135">
        <v>104992</v>
      </c>
      <c r="J8" s="135">
        <v>97621</v>
      </c>
      <c r="K8" s="135">
        <v>97812</v>
      </c>
      <c r="L8" s="135">
        <v>92108</v>
      </c>
      <c r="M8" s="135">
        <v>82081</v>
      </c>
      <c r="N8" s="135">
        <v>80525</v>
      </c>
      <c r="O8" s="135">
        <v>73952</v>
      </c>
      <c r="P8" s="135">
        <v>72832</v>
      </c>
      <c r="Q8" s="161">
        <v>67917</v>
      </c>
      <c r="R8" s="161">
        <v>67615</v>
      </c>
      <c r="S8" s="161">
        <v>66552</v>
      </c>
      <c r="T8" s="161">
        <v>63409</v>
      </c>
      <c r="U8" s="139">
        <f t="shared" si="0"/>
        <v>100</v>
      </c>
    </row>
    <row r="9" spans="1:21">
      <c r="A9" s="75" t="s">
        <v>145</v>
      </c>
      <c r="T9" s="7"/>
    </row>
    <row r="11" spans="1:21" ht="15.75">
      <c r="A11" s="195" t="s">
        <v>189</v>
      </c>
      <c r="B11" s="196"/>
      <c r="C11" s="86"/>
      <c r="D11" s="86"/>
      <c r="E11" s="86"/>
      <c r="F11" s="86"/>
      <c r="G11" s="86"/>
      <c r="H11" s="86"/>
      <c r="I11" s="86"/>
      <c r="J11" s="86"/>
      <c r="K11" s="86"/>
      <c r="L11" s="86"/>
    </row>
    <row r="12" spans="1:21" ht="15">
      <c r="A12" s="20"/>
      <c r="B12" s="133"/>
    </row>
    <row r="13" spans="1:21" ht="15">
      <c r="A13" s="20"/>
      <c r="B13" s="20"/>
    </row>
    <row r="14" spans="1:21" ht="15">
      <c r="A14" s="20"/>
    </row>
    <row r="15" spans="1:21" ht="15">
      <c r="A15" s="20"/>
    </row>
    <row r="16" spans="1:21" ht="15">
      <c r="A16" s="20"/>
      <c r="B16" s="64"/>
    </row>
    <row r="17" spans="1:2" ht="15">
      <c r="A17" s="20"/>
      <c r="B17" s="20"/>
    </row>
    <row r="18" spans="1:2" ht="15">
      <c r="A18" s="20"/>
      <c r="B18" s="20"/>
    </row>
    <row r="19" spans="1:2" ht="15">
      <c r="A19" s="20"/>
      <c r="B19" s="64"/>
    </row>
    <row r="20" spans="1:2" ht="15">
      <c r="A20" s="20"/>
      <c r="B20" s="64"/>
    </row>
    <row r="21" spans="1:2" ht="15">
      <c r="A21" s="20"/>
    </row>
    <row r="22" spans="1:2" ht="15">
      <c r="A22" s="20"/>
      <c r="B22" s="20"/>
    </row>
    <row r="23" spans="1:2" ht="15">
      <c r="A23" s="20"/>
      <c r="B23" s="64"/>
    </row>
    <row r="24" spans="1:2" ht="15">
      <c r="A24" s="20"/>
      <c r="B24" s="20"/>
    </row>
    <row r="25" spans="1:2" ht="15">
      <c r="A25" s="27"/>
      <c r="B25" s="114"/>
    </row>
    <row r="26" spans="1:2" ht="15">
      <c r="A26" s="134"/>
      <c r="B26" s="1"/>
    </row>
    <row r="34" spans="1:10">
      <c r="A34" s="75"/>
    </row>
    <row r="35" spans="1:10">
      <c r="A35" s="138"/>
    </row>
    <row r="36" spans="1:10" ht="28.5" customHeight="1">
      <c r="A36" s="194"/>
      <c r="B36" s="194"/>
      <c r="C36" s="194"/>
      <c r="D36" s="194"/>
      <c r="E36" s="194"/>
      <c r="F36" s="194"/>
      <c r="G36" s="194"/>
      <c r="H36" s="194"/>
      <c r="I36" s="194"/>
      <c r="J36" s="194"/>
    </row>
  </sheetData>
  <mergeCells count="1">
    <mergeCell ref="A36:J36"/>
  </mergeCells>
  <phoneticPr fontId="18" type="noConversion"/>
  <pageMargins left="0.17" right="0.11" top="0.35" bottom="0.36" header="0.21" footer="0.26"/>
  <pageSetup paperSize="9" scale="8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5"/>
  <sheetViews>
    <sheetView zoomScale="69" zoomScaleNormal="69" workbookViewId="0">
      <selection activeCell="X126" sqref="X126"/>
    </sheetView>
  </sheetViews>
  <sheetFormatPr defaultColWidth="15.5703125" defaultRowHeight="15"/>
  <cols>
    <col min="1" max="3" width="15.5703125" style="20" customWidth="1"/>
    <col min="4" max="4" width="19.28515625" style="1" bestFit="1" customWidth="1"/>
    <col min="5" max="5" width="17.85546875" style="1" bestFit="1" customWidth="1"/>
    <col min="6" max="6" width="16.5703125" style="1" bestFit="1" customWidth="1"/>
    <col min="7" max="7" width="17.5703125" style="1" bestFit="1" customWidth="1"/>
    <col min="8" max="8" width="17.5703125" style="22" customWidth="1"/>
    <col min="9" max="9" width="17.28515625" style="23" customWidth="1"/>
    <col min="10" max="10" width="17.5703125" style="23" bestFit="1" customWidth="1"/>
    <col min="11" max="11" width="17.5703125" style="20" bestFit="1" customWidth="1"/>
    <col min="12" max="13" width="16.28515625" style="20" customWidth="1"/>
    <col min="14" max="15" width="17.28515625" style="20" customWidth="1"/>
    <col min="16" max="17" width="15.5703125" style="20" customWidth="1"/>
    <col min="18" max="18" width="32.28515625" style="20" customWidth="1"/>
    <col min="19" max="22" width="15.5703125" style="20" customWidth="1"/>
    <col min="23" max="23" width="17.28515625" style="20" customWidth="1"/>
    <col min="24" max="24" width="20.140625" style="20" customWidth="1"/>
    <col min="25" max="29" width="15.5703125" style="20" customWidth="1"/>
    <col min="30" max="30" width="30.5703125" style="20" customWidth="1"/>
    <col min="31" max="31" width="15.5703125" style="20" customWidth="1"/>
    <col min="32" max="32" width="20.28515625" style="20" customWidth="1"/>
    <col min="33" max="33" width="16.42578125" style="20" customWidth="1"/>
    <col min="34" max="38" width="15.5703125" style="20" customWidth="1"/>
    <col min="39" max="39" width="17.85546875" style="20" customWidth="1"/>
    <col min="40" max="16384" width="15.5703125" style="20"/>
  </cols>
  <sheetData>
    <row r="1" spans="1:40" ht="15.75">
      <c r="A1" s="140" t="s">
        <v>181</v>
      </c>
      <c r="B1" s="141"/>
      <c r="C1" s="141"/>
      <c r="D1" s="142"/>
      <c r="E1" s="142"/>
      <c r="F1" s="142"/>
      <c r="G1" s="142"/>
      <c r="H1" s="143"/>
      <c r="I1" s="168"/>
      <c r="J1" s="168"/>
      <c r="K1" s="168"/>
      <c r="L1" s="168"/>
      <c r="M1" s="168"/>
      <c r="N1" s="168"/>
      <c r="O1" s="168"/>
    </row>
    <row r="2" spans="1:40" ht="14.25" customHeight="1">
      <c r="A2" s="115" t="s">
        <v>172</v>
      </c>
      <c r="B2" s="154" t="s">
        <v>132</v>
      </c>
      <c r="C2" s="154" t="s">
        <v>133</v>
      </c>
      <c r="D2" s="154">
        <v>2005</v>
      </c>
      <c r="E2" s="154">
        <v>2006</v>
      </c>
      <c r="F2" s="154">
        <v>2007</v>
      </c>
      <c r="G2" s="154">
        <v>2008</v>
      </c>
      <c r="H2" s="155">
        <v>2009</v>
      </c>
      <c r="I2" s="155">
        <v>2010</v>
      </c>
      <c r="J2" s="155">
        <v>2011</v>
      </c>
      <c r="K2" s="155">
        <v>2012</v>
      </c>
      <c r="L2" s="174">
        <v>2013</v>
      </c>
      <c r="M2" s="174">
        <v>2014</v>
      </c>
      <c r="N2" s="174">
        <v>2015</v>
      </c>
      <c r="O2" s="174">
        <v>2016</v>
      </c>
      <c r="Q2" s="140" t="s">
        <v>201</v>
      </c>
      <c r="R2" s="141"/>
      <c r="S2" s="141"/>
      <c r="T2" s="141"/>
      <c r="U2" s="141"/>
      <c r="V2" s="141"/>
      <c r="AF2" s="173" t="s">
        <v>146</v>
      </c>
    </row>
    <row r="3" spans="1:40" ht="14.25" customHeight="1">
      <c r="A3" s="116" t="s">
        <v>173</v>
      </c>
      <c r="B3" s="116" t="s">
        <v>6</v>
      </c>
      <c r="C3" s="116" t="s">
        <v>134</v>
      </c>
      <c r="D3" s="117">
        <v>2073000</v>
      </c>
      <c r="E3" s="117">
        <v>2209000</v>
      </c>
      <c r="F3" s="117">
        <v>2214000</v>
      </c>
      <c r="G3" s="117">
        <v>2184000</v>
      </c>
      <c r="H3" s="130">
        <v>2065366</v>
      </c>
      <c r="I3" s="121">
        <v>1957000</v>
      </c>
      <c r="J3" s="121">
        <v>1922000</v>
      </c>
      <c r="K3" s="121">
        <v>2059000</v>
      </c>
      <c r="L3" s="184">
        <v>1987000</v>
      </c>
      <c r="M3" s="117">
        <v>1986000</v>
      </c>
      <c r="N3" s="117">
        <v>2298000</v>
      </c>
      <c r="O3" s="117">
        <v>2188000</v>
      </c>
      <c r="Q3" s="157" t="s">
        <v>139</v>
      </c>
      <c r="R3" s="172" t="s">
        <v>146</v>
      </c>
      <c r="S3" s="2"/>
      <c r="T3" s="2"/>
      <c r="U3" s="2"/>
      <c r="V3" s="2"/>
      <c r="W3" s="2"/>
      <c r="AF3" s="164" t="s">
        <v>151</v>
      </c>
      <c r="AG3" s="164" t="s">
        <v>138</v>
      </c>
      <c r="AH3" s="164" t="s">
        <v>136</v>
      </c>
      <c r="AI3" s="164" t="s">
        <v>135</v>
      </c>
      <c r="AJ3" s="164" t="s">
        <v>134</v>
      </c>
      <c r="AK3" s="164" t="s">
        <v>137</v>
      </c>
      <c r="AL3" s="164"/>
      <c r="AM3" s="167"/>
    </row>
    <row r="4" spans="1:40" ht="14.25" customHeight="1">
      <c r="A4" s="116" t="s">
        <v>173</v>
      </c>
      <c r="B4" s="116" t="s">
        <v>6</v>
      </c>
      <c r="C4" s="116" t="s">
        <v>135</v>
      </c>
      <c r="D4" s="118">
        <v>394000</v>
      </c>
      <c r="E4" s="118">
        <v>373000</v>
      </c>
      <c r="F4" s="118">
        <v>371000</v>
      </c>
      <c r="G4" s="118">
        <v>308000</v>
      </c>
      <c r="H4" s="130">
        <v>330706</v>
      </c>
      <c r="I4" s="121">
        <v>549000</v>
      </c>
      <c r="J4" s="121">
        <v>606000</v>
      </c>
      <c r="K4" s="118">
        <v>439000</v>
      </c>
      <c r="L4" s="185">
        <v>474000</v>
      </c>
      <c r="M4" s="118">
        <v>487000</v>
      </c>
      <c r="N4" s="118">
        <v>455000</v>
      </c>
      <c r="O4" s="118">
        <v>367000</v>
      </c>
      <c r="Q4" s="158" t="s">
        <v>132</v>
      </c>
      <c r="R4" s="154">
        <v>2005</v>
      </c>
      <c r="S4" s="154">
        <v>2006</v>
      </c>
      <c r="T4" s="154">
        <v>2007</v>
      </c>
      <c r="U4" s="154">
        <v>2008</v>
      </c>
      <c r="V4" s="154">
        <v>2009</v>
      </c>
      <c r="W4" s="154">
        <v>2010</v>
      </c>
      <c r="X4" s="154">
        <v>2011</v>
      </c>
      <c r="Y4" s="164">
        <v>2012</v>
      </c>
      <c r="Z4" s="174">
        <v>2013</v>
      </c>
      <c r="AA4" s="174">
        <v>2014</v>
      </c>
      <c r="AB4" s="174">
        <v>2015</v>
      </c>
      <c r="AC4" s="174">
        <v>2016</v>
      </c>
      <c r="AF4" s="165" t="s">
        <v>6</v>
      </c>
      <c r="AG4" s="117">
        <v>4164</v>
      </c>
      <c r="AH4" s="117">
        <v>365</v>
      </c>
      <c r="AI4" s="117">
        <v>549</v>
      </c>
      <c r="AJ4" s="117">
        <v>1957</v>
      </c>
      <c r="AK4" s="117">
        <v>1293</v>
      </c>
      <c r="AL4" s="116"/>
      <c r="AM4" s="117">
        <f>SUM(AH4:AK4)</f>
        <v>4164</v>
      </c>
    </row>
    <row r="5" spans="1:40" ht="14.25" customHeight="1">
      <c r="A5" s="116" t="s">
        <v>173</v>
      </c>
      <c r="B5" s="116" t="s">
        <v>6</v>
      </c>
      <c r="C5" s="116" t="s">
        <v>136</v>
      </c>
      <c r="D5" s="118">
        <v>354000</v>
      </c>
      <c r="E5" s="118">
        <v>317000</v>
      </c>
      <c r="F5" s="118">
        <v>334000</v>
      </c>
      <c r="G5" s="118">
        <v>355000</v>
      </c>
      <c r="H5" s="130">
        <v>345168</v>
      </c>
      <c r="I5" s="121">
        <v>365000</v>
      </c>
      <c r="J5" s="121">
        <v>405000</v>
      </c>
      <c r="K5" s="118">
        <v>468000</v>
      </c>
      <c r="L5" s="185">
        <v>474000</v>
      </c>
      <c r="M5" s="118">
        <v>430000</v>
      </c>
      <c r="N5" s="118">
        <v>408000</v>
      </c>
      <c r="O5" s="118">
        <v>409000</v>
      </c>
      <c r="Q5" s="159" t="s">
        <v>6</v>
      </c>
      <c r="R5" s="117">
        <v>4609</v>
      </c>
      <c r="S5" s="117">
        <v>4663</v>
      </c>
      <c r="T5" s="117">
        <v>5131</v>
      </c>
      <c r="U5" s="117">
        <v>4833</v>
      </c>
      <c r="V5" s="122">
        <v>4570</v>
      </c>
      <c r="W5" s="117">
        <v>4164</v>
      </c>
      <c r="X5" s="117">
        <v>4165</v>
      </c>
      <c r="Y5" s="117">
        <v>4493</v>
      </c>
      <c r="Z5" s="117">
        <v>4264</v>
      </c>
      <c r="AA5" s="117">
        <v>4231</v>
      </c>
      <c r="AB5" s="117">
        <v>4375.9790000000003</v>
      </c>
      <c r="AC5" s="117">
        <v>3770</v>
      </c>
      <c r="AF5" s="165" t="s">
        <v>52</v>
      </c>
      <c r="AG5" s="117">
        <v>2634</v>
      </c>
      <c r="AH5" s="117">
        <v>2632</v>
      </c>
      <c r="AI5" s="117">
        <v>3</v>
      </c>
      <c r="AJ5" s="117">
        <v>0</v>
      </c>
      <c r="AK5" s="117">
        <v>0</v>
      </c>
      <c r="AL5" s="116"/>
      <c r="AM5" s="117">
        <f t="shared" ref="AM5:AM14" si="0">SUM(AH5:AK5)</f>
        <v>2635</v>
      </c>
    </row>
    <row r="6" spans="1:40" ht="14.25" customHeight="1">
      <c r="A6" s="116" t="s">
        <v>173</v>
      </c>
      <c r="B6" s="116" t="s">
        <v>6</v>
      </c>
      <c r="C6" s="116" t="s">
        <v>137</v>
      </c>
      <c r="D6" s="117">
        <v>1790000</v>
      </c>
      <c r="E6" s="117">
        <v>1765000</v>
      </c>
      <c r="F6" s="117">
        <v>2213000</v>
      </c>
      <c r="G6" s="117">
        <v>1986000</v>
      </c>
      <c r="H6" s="130">
        <v>1828821</v>
      </c>
      <c r="I6" s="121">
        <v>1293000</v>
      </c>
      <c r="J6" s="121">
        <v>1231000</v>
      </c>
      <c r="K6" s="117">
        <v>1527000</v>
      </c>
      <c r="L6" s="184">
        <v>1329000</v>
      </c>
      <c r="M6" s="117">
        <v>1328000</v>
      </c>
      <c r="N6" s="117">
        <v>1215000</v>
      </c>
      <c r="O6" s="117">
        <v>806000</v>
      </c>
      <c r="Q6" s="159" t="s">
        <v>52</v>
      </c>
      <c r="R6" s="121">
        <v>3274</v>
      </c>
      <c r="S6" s="121">
        <v>3145</v>
      </c>
      <c r="T6" s="121">
        <v>3163</v>
      </c>
      <c r="U6" s="121">
        <v>2928</v>
      </c>
      <c r="V6" s="125">
        <v>2572</v>
      </c>
      <c r="W6" s="117">
        <v>2634</v>
      </c>
      <c r="X6" s="117">
        <v>2932</v>
      </c>
      <c r="Y6" s="117">
        <v>2610</v>
      </c>
      <c r="Z6" s="117">
        <v>2365</v>
      </c>
      <c r="AA6" s="117">
        <v>2368</v>
      </c>
      <c r="AB6" s="117">
        <v>2548.415</v>
      </c>
      <c r="AC6" s="117">
        <v>2740</v>
      </c>
      <c r="AF6" s="165" t="s">
        <v>0</v>
      </c>
      <c r="AG6" s="117">
        <v>12283</v>
      </c>
      <c r="AH6" s="117">
        <v>509</v>
      </c>
      <c r="AI6" s="117">
        <v>6793</v>
      </c>
      <c r="AJ6" s="117">
        <v>4853</v>
      </c>
      <c r="AK6" s="117">
        <v>128</v>
      </c>
      <c r="AL6" s="116"/>
      <c r="AM6" s="117">
        <f t="shared" si="0"/>
        <v>12283</v>
      </c>
    </row>
    <row r="7" spans="1:40" s="53" customFormat="1" ht="14.25" customHeight="1">
      <c r="A7" s="116" t="s">
        <v>173</v>
      </c>
      <c r="B7" s="126" t="s">
        <v>6</v>
      </c>
      <c r="C7" s="126" t="s">
        <v>138</v>
      </c>
      <c r="D7" s="127">
        <v>4609000</v>
      </c>
      <c r="E7" s="127">
        <v>4663000</v>
      </c>
      <c r="F7" s="127">
        <v>5131000</v>
      </c>
      <c r="G7" s="127">
        <v>4833000</v>
      </c>
      <c r="H7" s="128">
        <v>4570061</v>
      </c>
      <c r="I7" s="128">
        <v>4164000</v>
      </c>
      <c r="J7" s="162">
        <v>4165000</v>
      </c>
      <c r="K7" s="169">
        <v>4493000</v>
      </c>
      <c r="L7" s="186">
        <v>4264000</v>
      </c>
      <c r="M7" s="169">
        <v>4231000</v>
      </c>
      <c r="N7" s="169">
        <v>4376000</v>
      </c>
      <c r="O7" s="169">
        <v>3770000</v>
      </c>
      <c r="Q7" s="154" t="s">
        <v>0</v>
      </c>
      <c r="R7" s="117">
        <v>15737</v>
      </c>
      <c r="S7" s="117">
        <v>14981</v>
      </c>
      <c r="T7" s="117">
        <v>12063</v>
      </c>
      <c r="U7" s="117">
        <v>14338</v>
      </c>
      <c r="V7" s="123">
        <v>12552</v>
      </c>
      <c r="W7" s="117">
        <v>12283</v>
      </c>
      <c r="X7" s="117">
        <v>13431</v>
      </c>
      <c r="Y7" s="121">
        <v>15421</v>
      </c>
      <c r="Z7" s="121">
        <v>14783</v>
      </c>
      <c r="AA7" s="121">
        <v>16201</v>
      </c>
      <c r="AB7" s="121">
        <v>12484.055</v>
      </c>
      <c r="AC7" s="121">
        <v>8742</v>
      </c>
      <c r="AE7" s="20"/>
      <c r="AF7" s="165" t="s">
        <v>3</v>
      </c>
      <c r="AG7" s="117">
        <v>3663</v>
      </c>
      <c r="AH7" s="117">
        <v>0</v>
      </c>
      <c r="AI7" s="117">
        <v>125</v>
      </c>
      <c r="AJ7" s="117">
        <v>3460</v>
      </c>
      <c r="AK7" s="117">
        <v>78</v>
      </c>
      <c r="AL7" s="116"/>
      <c r="AM7" s="117">
        <f t="shared" si="0"/>
        <v>3663</v>
      </c>
      <c r="AN7" s="20"/>
    </row>
    <row r="8" spans="1:40" ht="14.25" customHeight="1">
      <c r="A8" s="116" t="s">
        <v>174</v>
      </c>
      <c r="B8" s="116" t="s">
        <v>52</v>
      </c>
      <c r="C8" s="116" t="s">
        <v>134</v>
      </c>
      <c r="D8" s="119">
        <v>0</v>
      </c>
      <c r="E8" s="119">
        <v>0</v>
      </c>
      <c r="F8" s="119">
        <v>0</v>
      </c>
      <c r="G8" s="119">
        <v>0</v>
      </c>
      <c r="H8" s="130">
        <v>0</v>
      </c>
      <c r="I8" s="121">
        <v>0</v>
      </c>
      <c r="J8" s="121">
        <v>0</v>
      </c>
      <c r="K8" s="119">
        <v>0</v>
      </c>
      <c r="L8" s="187">
        <v>0</v>
      </c>
      <c r="M8" s="119">
        <v>0</v>
      </c>
      <c r="N8" s="119">
        <v>0</v>
      </c>
      <c r="O8" s="119">
        <v>0</v>
      </c>
      <c r="Q8" s="154" t="s">
        <v>3</v>
      </c>
      <c r="R8" s="117">
        <v>3325</v>
      </c>
      <c r="S8" s="117">
        <v>3206</v>
      </c>
      <c r="T8" s="117">
        <v>3502</v>
      </c>
      <c r="U8" s="117">
        <v>2252</v>
      </c>
      <c r="V8" s="123">
        <v>2864</v>
      </c>
      <c r="W8" s="121">
        <v>3663</v>
      </c>
      <c r="X8" s="121">
        <v>4020</v>
      </c>
      <c r="Y8" s="117">
        <v>2628</v>
      </c>
      <c r="Z8" s="117">
        <v>3378</v>
      </c>
      <c r="AA8" s="117">
        <v>1591</v>
      </c>
      <c r="AB8" s="117">
        <v>261.78399999999999</v>
      </c>
      <c r="AC8" s="117">
        <v>395</v>
      </c>
      <c r="AF8" s="165" t="s">
        <v>61</v>
      </c>
      <c r="AG8" s="117">
        <v>962</v>
      </c>
      <c r="AH8" s="117">
        <v>0</v>
      </c>
      <c r="AI8" s="117">
        <v>412</v>
      </c>
      <c r="AJ8" s="117">
        <v>493</v>
      </c>
      <c r="AK8" s="117">
        <v>57</v>
      </c>
      <c r="AL8" s="116"/>
      <c r="AM8" s="117">
        <f t="shared" si="0"/>
        <v>962</v>
      </c>
    </row>
    <row r="9" spans="1:40" ht="14.25" customHeight="1">
      <c r="A9" s="116" t="s">
        <v>174</v>
      </c>
      <c r="B9" s="116" t="s">
        <v>52</v>
      </c>
      <c r="C9" s="116" t="s">
        <v>135</v>
      </c>
      <c r="D9" s="119">
        <v>0</v>
      </c>
      <c r="E9" s="119">
        <v>0</v>
      </c>
      <c r="F9" s="119">
        <v>0</v>
      </c>
      <c r="G9" s="119">
        <v>0</v>
      </c>
      <c r="H9" s="130">
        <v>0</v>
      </c>
      <c r="I9" s="121">
        <v>0</v>
      </c>
      <c r="J9" s="121">
        <v>0</v>
      </c>
      <c r="K9" s="119">
        <v>0</v>
      </c>
      <c r="L9" s="187">
        <v>0</v>
      </c>
      <c r="M9" s="119">
        <v>0</v>
      </c>
      <c r="N9" s="119">
        <v>0</v>
      </c>
      <c r="O9" s="119">
        <v>0</v>
      </c>
      <c r="Q9" s="154" t="s">
        <v>61</v>
      </c>
      <c r="R9" s="117">
        <v>1222</v>
      </c>
      <c r="S9" s="117">
        <v>1202</v>
      </c>
      <c r="T9" s="117">
        <v>1035</v>
      </c>
      <c r="U9" s="117">
        <v>978</v>
      </c>
      <c r="V9" s="123">
        <v>810</v>
      </c>
      <c r="W9" s="117">
        <v>962</v>
      </c>
      <c r="X9" s="117">
        <v>929</v>
      </c>
      <c r="Y9" s="117">
        <v>842</v>
      </c>
      <c r="Z9" s="117">
        <v>815</v>
      </c>
      <c r="AA9" s="117">
        <v>517</v>
      </c>
      <c r="AB9" s="117">
        <v>514.90800000000002</v>
      </c>
      <c r="AC9" s="117">
        <v>534</v>
      </c>
      <c r="AE9" s="53"/>
      <c r="AF9" s="165" t="s">
        <v>7</v>
      </c>
      <c r="AG9" s="117">
        <v>34335</v>
      </c>
      <c r="AH9" s="117">
        <v>2751</v>
      </c>
      <c r="AI9" s="117">
        <v>1904</v>
      </c>
      <c r="AJ9" s="117">
        <v>29432</v>
      </c>
      <c r="AK9" s="117">
        <v>249</v>
      </c>
      <c r="AL9" s="116"/>
      <c r="AM9" s="117">
        <f t="shared" si="0"/>
        <v>34336</v>
      </c>
      <c r="AN9" s="53"/>
    </row>
    <row r="10" spans="1:40" ht="14.25" customHeight="1">
      <c r="A10" s="116" t="s">
        <v>174</v>
      </c>
      <c r="B10" s="116" t="s">
        <v>52</v>
      </c>
      <c r="C10" s="116" t="s">
        <v>136</v>
      </c>
      <c r="D10" s="117">
        <v>3274000</v>
      </c>
      <c r="E10" s="117">
        <v>3145000</v>
      </c>
      <c r="F10" s="117">
        <v>3163000</v>
      </c>
      <c r="G10" s="117">
        <v>2928000</v>
      </c>
      <c r="H10" s="131">
        <v>2571913</v>
      </c>
      <c r="I10" s="121">
        <v>2632000</v>
      </c>
      <c r="J10" s="121">
        <v>2932000</v>
      </c>
      <c r="K10" s="117">
        <v>2610000</v>
      </c>
      <c r="L10" s="184">
        <v>2364000</v>
      </c>
      <c r="M10" s="117">
        <v>2368000</v>
      </c>
      <c r="N10" s="117">
        <v>2548000</v>
      </c>
      <c r="O10" s="117">
        <v>2737000</v>
      </c>
      <c r="Q10" s="154" t="s">
        <v>7</v>
      </c>
      <c r="R10" s="117">
        <v>34218</v>
      </c>
      <c r="S10" s="117">
        <v>31556</v>
      </c>
      <c r="T10" s="117">
        <v>36681</v>
      </c>
      <c r="U10" s="117">
        <v>39054</v>
      </c>
      <c r="V10" s="123">
        <v>36690</v>
      </c>
      <c r="W10" s="117">
        <v>34335</v>
      </c>
      <c r="X10" s="117">
        <v>27878</v>
      </c>
      <c r="Y10" s="117">
        <v>25332</v>
      </c>
      <c r="Z10" s="117">
        <v>26365</v>
      </c>
      <c r="AA10" s="117">
        <v>24608</v>
      </c>
      <c r="AB10" s="117">
        <v>27074.039000000001</v>
      </c>
      <c r="AC10" s="117">
        <v>27439</v>
      </c>
      <c r="AF10" s="165" t="s">
        <v>4</v>
      </c>
      <c r="AG10" s="117">
        <v>5846</v>
      </c>
      <c r="AH10" s="117">
        <v>0</v>
      </c>
      <c r="AI10" s="117">
        <v>5846</v>
      </c>
      <c r="AJ10" s="117">
        <v>0</v>
      </c>
      <c r="AK10" s="117">
        <v>0</v>
      </c>
      <c r="AL10" s="116"/>
      <c r="AM10" s="117">
        <f t="shared" si="0"/>
        <v>5846</v>
      </c>
    </row>
    <row r="11" spans="1:40" ht="14.25" customHeight="1">
      <c r="A11" s="116" t="s">
        <v>174</v>
      </c>
      <c r="B11" s="116" t="s">
        <v>52</v>
      </c>
      <c r="C11" s="116" t="s">
        <v>137</v>
      </c>
      <c r="D11" s="119">
        <v>0</v>
      </c>
      <c r="E11" s="119">
        <v>0</v>
      </c>
      <c r="F11" s="119">
        <v>0</v>
      </c>
      <c r="G11" s="119">
        <v>0</v>
      </c>
      <c r="H11" s="130">
        <v>0</v>
      </c>
      <c r="I11" s="121">
        <v>3000</v>
      </c>
      <c r="J11" s="121">
        <v>0</v>
      </c>
      <c r="K11" s="119">
        <v>0</v>
      </c>
      <c r="L11" s="187">
        <v>1000</v>
      </c>
      <c r="M11" s="119">
        <v>0</v>
      </c>
      <c r="N11" s="119">
        <v>0</v>
      </c>
      <c r="O11" s="119">
        <v>3000</v>
      </c>
      <c r="Q11" s="154" t="s">
        <v>4</v>
      </c>
      <c r="R11" s="121">
        <v>5439</v>
      </c>
      <c r="S11" s="121">
        <v>6004</v>
      </c>
      <c r="T11" s="121">
        <v>7050</v>
      </c>
      <c r="U11" s="121">
        <v>6336</v>
      </c>
      <c r="V11" s="125">
        <v>5591</v>
      </c>
      <c r="W11" s="117">
        <v>5846</v>
      </c>
      <c r="X11" s="117">
        <v>6060</v>
      </c>
      <c r="Y11" s="117">
        <v>5541</v>
      </c>
      <c r="Z11" s="117">
        <v>5746</v>
      </c>
      <c r="AA11" s="117">
        <v>6347</v>
      </c>
      <c r="AB11" s="117">
        <v>5597.3609999999999</v>
      </c>
      <c r="AC11" s="117">
        <v>5487</v>
      </c>
      <c r="AF11" s="165" t="s">
        <v>1</v>
      </c>
      <c r="AG11" s="117">
        <v>3244</v>
      </c>
      <c r="AH11" s="117">
        <v>213</v>
      </c>
      <c r="AI11" s="117">
        <v>20</v>
      </c>
      <c r="AJ11" s="117">
        <v>2998</v>
      </c>
      <c r="AK11" s="117">
        <v>14</v>
      </c>
      <c r="AL11" s="116"/>
      <c r="AM11" s="117">
        <f t="shared" si="0"/>
        <v>3245</v>
      </c>
    </row>
    <row r="12" spans="1:40" s="53" customFormat="1" ht="14.25" customHeight="1">
      <c r="A12" s="116" t="s">
        <v>174</v>
      </c>
      <c r="B12" s="126" t="s">
        <v>52</v>
      </c>
      <c r="C12" s="126" t="s">
        <v>138</v>
      </c>
      <c r="D12" s="128">
        <v>3274000</v>
      </c>
      <c r="E12" s="128">
        <v>3145000</v>
      </c>
      <c r="F12" s="128">
        <v>3163000</v>
      </c>
      <c r="G12" s="128">
        <v>2928000</v>
      </c>
      <c r="H12" s="128">
        <v>2571913</v>
      </c>
      <c r="I12" s="128">
        <v>2634000</v>
      </c>
      <c r="J12" s="162">
        <v>2932000</v>
      </c>
      <c r="K12" s="170">
        <v>2610000</v>
      </c>
      <c r="L12" s="188">
        <v>2365000</v>
      </c>
      <c r="M12" s="170">
        <v>2368000</v>
      </c>
      <c r="N12" s="170">
        <v>2548000</v>
      </c>
      <c r="O12" s="170">
        <v>2740000</v>
      </c>
      <c r="Q12" s="154" t="s">
        <v>1</v>
      </c>
      <c r="R12" s="117">
        <v>14534</v>
      </c>
      <c r="S12" s="117">
        <v>11249</v>
      </c>
      <c r="T12" s="117">
        <v>10592</v>
      </c>
      <c r="U12" s="117">
        <v>4789</v>
      </c>
      <c r="V12" s="123">
        <v>3241</v>
      </c>
      <c r="W12" s="117">
        <v>3244</v>
      </c>
      <c r="X12" s="117">
        <v>2344</v>
      </c>
      <c r="Y12" s="121">
        <v>1729</v>
      </c>
      <c r="Z12" s="121">
        <v>1054</v>
      </c>
      <c r="AA12" s="121">
        <v>1151</v>
      </c>
      <c r="AB12" s="121">
        <v>3945.42</v>
      </c>
      <c r="AC12" s="121">
        <v>4615</v>
      </c>
      <c r="AE12" s="20"/>
      <c r="AF12" s="165" t="s">
        <v>60</v>
      </c>
      <c r="AG12" s="117">
        <v>1107</v>
      </c>
      <c r="AH12" s="117">
        <v>0</v>
      </c>
      <c r="AI12" s="117">
        <v>144</v>
      </c>
      <c r="AJ12" s="117">
        <v>453</v>
      </c>
      <c r="AK12" s="117">
        <v>510</v>
      </c>
      <c r="AL12" s="116"/>
      <c r="AM12" s="117">
        <f t="shared" si="0"/>
        <v>1107</v>
      </c>
      <c r="AN12" s="20"/>
    </row>
    <row r="13" spans="1:40" ht="14.25" customHeight="1">
      <c r="A13" s="116" t="s">
        <v>0</v>
      </c>
      <c r="B13" s="116" t="s">
        <v>0</v>
      </c>
      <c r="C13" s="116" t="s">
        <v>134</v>
      </c>
      <c r="D13" s="117">
        <v>3473000</v>
      </c>
      <c r="E13" s="117">
        <v>3626000</v>
      </c>
      <c r="F13" s="117">
        <v>3568000</v>
      </c>
      <c r="G13" s="117">
        <v>5149000</v>
      </c>
      <c r="H13" s="131">
        <v>4685485</v>
      </c>
      <c r="I13" s="121">
        <v>4853000</v>
      </c>
      <c r="J13" s="121">
        <v>5124000</v>
      </c>
      <c r="K13" s="117">
        <v>5945000</v>
      </c>
      <c r="L13" s="184">
        <v>5777000</v>
      </c>
      <c r="M13" s="117">
        <v>6952000</v>
      </c>
      <c r="N13" s="117">
        <v>6729000</v>
      </c>
      <c r="O13" s="117">
        <v>6125000</v>
      </c>
      <c r="Q13" s="154" t="s">
        <v>60</v>
      </c>
      <c r="R13" s="117">
        <v>928</v>
      </c>
      <c r="S13" s="117">
        <v>947</v>
      </c>
      <c r="T13" s="117">
        <v>790</v>
      </c>
      <c r="U13" s="117">
        <v>871</v>
      </c>
      <c r="V13" s="123">
        <v>797</v>
      </c>
      <c r="W13" s="121">
        <v>1107</v>
      </c>
      <c r="X13" s="121">
        <v>1054</v>
      </c>
      <c r="Y13" s="117">
        <v>1024</v>
      </c>
      <c r="Z13" s="116">
        <v>971</v>
      </c>
      <c r="AA13" s="117">
        <v>1377</v>
      </c>
      <c r="AB13" s="117">
        <v>1467.652</v>
      </c>
      <c r="AC13" s="117">
        <v>1148</v>
      </c>
      <c r="AF13" s="165" t="s">
        <v>59</v>
      </c>
      <c r="AG13" s="117">
        <v>1017</v>
      </c>
      <c r="AH13" s="117">
        <v>1017</v>
      </c>
      <c r="AI13" s="117">
        <v>0</v>
      </c>
      <c r="AJ13" s="117">
        <v>0</v>
      </c>
      <c r="AK13" s="117">
        <v>0</v>
      </c>
      <c r="AL13" s="116"/>
      <c r="AM13" s="117">
        <f t="shared" si="0"/>
        <v>1017</v>
      </c>
    </row>
    <row r="14" spans="1:40" ht="14.25" customHeight="1">
      <c r="A14" s="116" t="s">
        <v>0</v>
      </c>
      <c r="B14" s="116" t="s">
        <v>0</v>
      </c>
      <c r="C14" s="116" t="s">
        <v>135</v>
      </c>
      <c r="D14" s="117">
        <v>11334000</v>
      </c>
      <c r="E14" s="117">
        <v>10397000</v>
      </c>
      <c r="F14" s="117">
        <v>7249000</v>
      </c>
      <c r="G14" s="117">
        <v>8095000</v>
      </c>
      <c r="H14" s="131">
        <v>6904211</v>
      </c>
      <c r="I14" s="121">
        <v>6793000</v>
      </c>
      <c r="J14" s="121">
        <v>7564000</v>
      </c>
      <c r="K14" s="117">
        <v>8778000</v>
      </c>
      <c r="L14" s="184">
        <v>8377000</v>
      </c>
      <c r="M14" s="117">
        <v>8451000</v>
      </c>
      <c r="N14" s="117">
        <v>4899000</v>
      </c>
      <c r="O14" s="117">
        <v>1668000</v>
      </c>
      <c r="Q14" s="154" t="s">
        <v>159</v>
      </c>
      <c r="R14" s="117">
        <v>1165</v>
      </c>
      <c r="S14" s="117">
        <v>1222</v>
      </c>
      <c r="T14" s="117">
        <v>1231</v>
      </c>
      <c r="U14" s="117">
        <v>1190</v>
      </c>
      <c r="V14" s="123">
        <v>1177</v>
      </c>
      <c r="W14" s="117">
        <v>1017</v>
      </c>
      <c r="X14" s="117">
        <v>986</v>
      </c>
      <c r="Y14" s="117">
        <v>1815</v>
      </c>
      <c r="Z14" s="116">
        <v>1783</v>
      </c>
      <c r="AA14" s="117">
        <v>2038</v>
      </c>
      <c r="AB14" s="117">
        <v>2163.2539999999999</v>
      </c>
      <c r="AC14" s="117">
        <v>2356</v>
      </c>
      <c r="AE14" s="53"/>
      <c r="AF14" s="165" t="s">
        <v>2</v>
      </c>
      <c r="AG14" s="117">
        <v>11270</v>
      </c>
      <c r="AH14" s="117">
        <v>0</v>
      </c>
      <c r="AI14" s="117">
        <v>69</v>
      </c>
      <c r="AJ14" s="117">
        <v>11202</v>
      </c>
      <c r="AK14" s="117">
        <v>0</v>
      </c>
      <c r="AL14" s="116"/>
      <c r="AM14" s="117">
        <f t="shared" si="0"/>
        <v>11271</v>
      </c>
      <c r="AN14" s="53"/>
    </row>
    <row r="15" spans="1:40" ht="14.25" customHeight="1">
      <c r="A15" s="116" t="s">
        <v>0</v>
      </c>
      <c r="B15" s="116" t="s">
        <v>0</v>
      </c>
      <c r="C15" s="116" t="s">
        <v>136</v>
      </c>
      <c r="D15" s="118">
        <v>370000</v>
      </c>
      <c r="E15" s="118">
        <v>398000</v>
      </c>
      <c r="F15" s="117">
        <v>469000</v>
      </c>
      <c r="G15" s="117">
        <v>439000</v>
      </c>
      <c r="H15" s="131">
        <v>446748</v>
      </c>
      <c r="I15" s="121">
        <v>509000</v>
      </c>
      <c r="J15" s="121">
        <v>599000</v>
      </c>
      <c r="K15" s="117">
        <v>588000</v>
      </c>
      <c r="L15" s="184">
        <v>499000</v>
      </c>
      <c r="M15" s="117">
        <v>576000</v>
      </c>
      <c r="N15" s="117">
        <v>634000</v>
      </c>
      <c r="O15" s="117">
        <v>651000</v>
      </c>
      <c r="Q15" s="154" t="s">
        <v>2</v>
      </c>
      <c r="R15" s="117">
        <v>20541</v>
      </c>
      <c r="S15" s="117">
        <v>19447</v>
      </c>
      <c r="T15" s="117">
        <v>16573</v>
      </c>
      <c r="U15" s="117">
        <v>14539</v>
      </c>
      <c r="V15" s="123">
        <v>11217</v>
      </c>
      <c r="W15" s="117">
        <v>11270</v>
      </c>
      <c r="X15" s="117">
        <v>10153</v>
      </c>
      <c r="Y15" s="117">
        <v>11398</v>
      </c>
      <c r="Z15" s="117">
        <v>6394</v>
      </c>
      <c r="AA15" s="117">
        <v>7185</v>
      </c>
      <c r="AB15" s="117">
        <v>6119.5889999999999</v>
      </c>
      <c r="AC15" s="117">
        <v>6183</v>
      </c>
      <c r="AF15" s="164" t="s">
        <v>153</v>
      </c>
      <c r="AG15" s="166">
        <f>SUM(AG4:AG14)</f>
        <v>80525</v>
      </c>
      <c r="AH15" s="166">
        <f>SUM(AH4:AH14)</f>
        <v>7487</v>
      </c>
      <c r="AI15" s="166">
        <f>SUM(AI4:AI14)</f>
        <v>15865</v>
      </c>
      <c r="AJ15" s="166">
        <f>SUM(AJ4:AJ14)</f>
        <v>54848</v>
      </c>
      <c r="AK15" s="166">
        <f>SUM(AK4:AK14)</f>
        <v>2329</v>
      </c>
      <c r="AL15" s="167"/>
      <c r="AM15" s="166">
        <f>SUM(AM4:AM14)</f>
        <v>80529</v>
      </c>
    </row>
    <row r="16" spans="1:40" ht="14.25" customHeight="1">
      <c r="A16" s="116" t="s">
        <v>0</v>
      </c>
      <c r="B16" s="116" t="s">
        <v>0</v>
      </c>
      <c r="C16" s="116" t="s">
        <v>137</v>
      </c>
      <c r="D16" s="118">
        <v>560000</v>
      </c>
      <c r="E16" s="118">
        <v>560000</v>
      </c>
      <c r="F16" s="117">
        <v>777000</v>
      </c>
      <c r="G16" s="117">
        <v>654000</v>
      </c>
      <c r="H16" s="131">
        <v>515680</v>
      </c>
      <c r="I16" s="121">
        <v>128000</v>
      </c>
      <c r="J16" s="121">
        <v>144000</v>
      </c>
      <c r="K16" s="117">
        <v>109000</v>
      </c>
      <c r="L16" s="184">
        <v>130000</v>
      </c>
      <c r="M16" s="117">
        <v>221000</v>
      </c>
      <c r="N16" s="117">
        <v>223000</v>
      </c>
      <c r="O16" s="117">
        <v>298000</v>
      </c>
      <c r="Q16" s="53"/>
      <c r="R16" s="151">
        <f t="shared" ref="R16:X16" si="1">SUM(R5:R15)</f>
        <v>104992</v>
      </c>
      <c r="S16" s="151">
        <f>SUM(S5:S15)</f>
        <v>97622</v>
      </c>
      <c r="T16" s="151">
        <f t="shared" si="1"/>
        <v>97811</v>
      </c>
      <c r="U16" s="151">
        <f t="shared" si="1"/>
        <v>92108</v>
      </c>
      <c r="V16" s="151">
        <f t="shared" si="1"/>
        <v>82081</v>
      </c>
      <c r="W16" s="151">
        <f>SUM(W5:W15)</f>
        <v>80525</v>
      </c>
      <c r="X16" s="151">
        <f t="shared" si="1"/>
        <v>73952</v>
      </c>
      <c r="Y16" s="151">
        <f>SUM(Y5:Y15)</f>
        <v>72833</v>
      </c>
      <c r="Z16" s="151">
        <f>SUM(Z5:Z15)</f>
        <v>67918</v>
      </c>
      <c r="AA16" s="151">
        <f>SUM(AA5:AA15)</f>
        <v>67614</v>
      </c>
      <c r="AB16" s="151">
        <f>SUM(AB5:AB15)</f>
        <v>66552.456000000006</v>
      </c>
      <c r="AC16" s="151">
        <f>SUM(AC5:AC15)</f>
        <v>63409</v>
      </c>
    </row>
    <row r="17" spans="1:41" s="53" customFormat="1" ht="14.25" customHeight="1">
      <c r="A17" s="116" t="s">
        <v>0</v>
      </c>
      <c r="B17" s="126" t="s">
        <v>0</v>
      </c>
      <c r="C17" s="126" t="s">
        <v>138</v>
      </c>
      <c r="D17" s="128">
        <v>15737000</v>
      </c>
      <c r="E17" s="128">
        <v>14981000</v>
      </c>
      <c r="F17" s="128">
        <v>12063000</v>
      </c>
      <c r="G17" s="128">
        <v>14338000</v>
      </c>
      <c r="H17" s="128">
        <v>12552124</v>
      </c>
      <c r="I17" s="128">
        <v>12283000</v>
      </c>
      <c r="J17" s="162">
        <v>13431000</v>
      </c>
      <c r="K17" s="170">
        <v>15421000</v>
      </c>
      <c r="L17" s="188">
        <v>14783000</v>
      </c>
      <c r="M17" s="170">
        <v>16201000</v>
      </c>
      <c r="N17" s="170">
        <v>12484000</v>
      </c>
      <c r="O17" s="170">
        <v>8742000</v>
      </c>
    </row>
    <row r="18" spans="1:41" ht="14.25" customHeight="1">
      <c r="A18" s="116" t="s">
        <v>175</v>
      </c>
      <c r="B18" s="116" t="s">
        <v>3</v>
      </c>
      <c r="C18" s="116" t="s">
        <v>134</v>
      </c>
      <c r="D18" s="117">
        <v>3156000</v>
      </c>
      <c r="E18" s="117">
        <v>3026000</v>
      </c>
      <c r="F18" s="117">
        <v>3336000</v>
      </c>
      <c r="G18" s="117">
        <v>2100000</v>
      </c>
      <c r="H18" s="131">
        <v>2726958</v>
      </c>
      <c r="I18" s="121">
        <v>3460000</v>
      </c>
      <c r="J18" s="121">
        <v>3821000</v>
      </c>
      <c r="K18" s="117">
        <v>2408000</v>
      </c>
      <c r="L18" s="184">
        <v>3178000</v>
      </c>
      <c r="M18" s="117">
        <v>1337000</v>
      </c>
      <c r="N18" s="117">
        <v>89000</v>
      </c>
      <c r="O18" s="117">
        <v>213000</v>
      </c>
      <c r="Q18" s="140" t="s">
        <v>186</v>
      </c>
      <c r="R18" s="141"/>
      <c r="S18" s="141"/>
      <c r="T18" s="141"/>
      <c r="U18" s="141"/>
      <c r="V18" s="141"/>
      <c r="X18"/>
      <c r="AF18" s="140" t="s">
        <v>152</v>
      </c>
      <c r="AG18" s="141"/>
      <c r="AH18" s="141"/>
      <c r="AI18" s="141"/>
      <c r="AJ18" s="141"/>
      <c r="AK18" s="141"/>
      <c r="AL18" s="141"/>
      <c r="AM18" s="141"/>
      <c r="AN18" s="141"/>
      <c r="AO18" s="141"/>
    </row>
    <row r="19" spans="1:41" ht="14.25" customHeight="1">
      <c r="A19" s="116" t="s">
        <v>175</v>
      </c>
      <c r="B19" s="116" t="s">
        <v>3</v>
      </c>
      <c r="C19" s="116" t="s">
        <v>135</v>
      </c>
      <c r="D19" s="118">
        <v>86000</v>
      </c>
      <c r="E19" s="118">
        <v>79000</v>
      </c>
      <c r="F19" s="118">
        <v>70000</v>
      </c>
      <c r="G19" s="118">
        <v>70000</v>
      </c>
      <c r="H19" s="131">
        <v>73490</v>
      </c>
      <c r="I19" s="121">
        <v>125000</v>
      </c>
      <c r="J19" s="121">
        <v>159000</v>
      </c>
      <c r="K19" s="118">
        <v>144000</v>
      </c>
      <c r="L19" s="185">
        <v>115000</v>
      </c>
      <c r="M19" s="118">
        <v>174000</v>
      </c>
      <c r="N19" s="118">
        <v>109000</v>
      </c>
      <c r="O19" s="118">
        <v>108000</v>
      </c>
    </row>
    <row r="20" spans="1:41" ht="14.25" customHeight="1">
      <c r="A20" s="116" t="s">
        <v>175</v>
      </c>
      <c r="B20" s="116" t="s">
        <v>3</v>
      </c>
      <c r="C20" s="116" t="s">
        <v>136</v>
      </c>
      <c r="D20" s="119">
        <v>0</v>
      </c>
      <c r="E20" s="119">
        <v>0</v>
      </c>
      <c r="F20" s="119">
        <v>0</v>
      </c>
      <c r="G20" s="119">
        <v>0</v>
      </c>
      <c r="H20" s="131">
        <v>0</v>
      </c>
      <c r="I20" s="121">
        <v>0</v>
      </c>
      <c r="J20" s="121">
        <v>0</v>
      </c>
      <c r="K20" s="119">
        <v>0</v>
      </c>
      <c r="L20" s="187">
        <v>0</v>
      </c>
      <c r="M20" s="119">
        <v>0</v>
      </c>
      <c r="N20" s="119">
        <v>0</v>
      </c>
      <c r="O20" s="119">
        <v>0</v>
      </c>
    </row>
    <row r="21" spans="1:41" ht="14.25" customHeight="1">
      <c r="A21" s="116" t="s">
        <v>175</v>
      </c>
      <c r="B21" s="116" t="s">
        <v>3</v>
      </c>
      <c r="C21" s="116" t="s">
        <v>137</v>
      </c>
      <c r="D21" s="118">
        <v>84000</v>
      </c>
      <c r="E21" s="118">
        <v>101000</v>
      </c>
      <c r="F21" s="118">
        <v>97000</v>
      </c>
      <c r="G21" s="118">
        <v>81000</v>
      </c>
      <c r="H21" s="131">
        <v>63591</v>
      </c>
      <c r="I21" s="121">
        <v>78000</v>
      </c>
      <c r="J21" s="121">
        <v>41000</v>
      </c>
      <c r="K21" s="118">
        <v>76000</v>
      </c>
      <c r="L21" s="185">
        <v>85000</v>
      </c>
      <c r="M21" s="118">
        <v>80000</v>
      </c>
      <c r="N21" s="118">
        <v>64000</v>
      </c>
      <c r="O21" s="118">
        <v>74000</v>
      </c>
    </row>
    <row r="22" spans="1:41" s="53" customFormat="1" ht="14.25" customHeight="1">
      <c r="A22" s="116" t="s">
        <v>175</v>
      </c>
      <c r="B22" s="126" t="s">
        <v>3</v>
      </c>
      <c r="C22" s="126" t="s">
        <v>138</v>
      </c>
      <c r="D22" s="128">
        <v>3325000</v>
      </c>
      <c r="E22" s="128">
        <v>3206000</v>
      </c>
      <c r="F22" s="128">
        <v>3502000</v>
      </c>
      <c r="G22" s="128">
        <v>2252000</v>
      </c>
      <c r="H22" s="128">
        <v>2864039</v>
      </c>
      <c r="I22" s="128">
        <v>3663000</v>
      </c>
      <c r="J22" s="162">
        <v>4020000</v>
      </c>
      <c r="K22" s="170">
        <v>2628000</v>
      </c>
      <c r="L22" s="188">
        <v>3378000</v>
      </c>
      <c r="M22" s="170">
        <v>1591000</v>
      </c>
      <c r="N22" s="170">
        <v>262000</v>
      </c>
      <c r="O22" s="170">
        <v>395000</v>
      </c>
    </row>
    <row r="23" spans="1:41" ht="14.25" customHeight="1">
      <c r="A23" s="116" t="s">
        <v>176</v>
      </c>
      <c r="B23" s="116" t="s">
        <v>61</v>
      </c>
      <c r="C23" s="116" t="s">
        <v>134</v>
      </c>
      <c r="D23" s="116">
        <v>664000</v>
      </c>
      <c r="E23" s="116">
        <v>594000</v>
      </c>
      <c r="F23" s="116">
        <v>530000</v>
      </c>
      <c r="G23" s="116">
        <v>501000</v>
      </c>
      <c r="H23" s="131">
        <v>450942</v>
      </c>
      <c r="I23" s="121">
        <v>493000</v>
      </c>
      <c r="J23" s="121">
        <v>571000</v>
      </c>
      <c r="K23" s="116">
        <v>467000</v>
      </c>
      <c r="L23" s="184">
        <v>379000</v>
      </c>
      <c r="M23" s="117">
        <v>183000</v>
      </c>
      <c r="N23" s="117">
        <v>157000</v>
      </c>
      <c r="O23" s="117">
        <v>147000</v>
      </c>
    </row>
    <row r="24" spans="1:41" ht="14.25" customHeight="1">
      <c r="A24" s="116" t="s">
        <v>176</v>
      </c>
      <c r="B24" s="116" t="s">
        <v>61</v>
      </c>
      <c r="C24" s="116" t="s">
        <v>135</v>
      </c>
      <c r="D24" s="118">
        <v>335000</v>
      </c>
      <c r="E24" s="118">
        <v>317000</v>
      </c>
      <c r="F24" s="118">
        <v>333000</v>
      </c>
      <c r="G24" s="118">
        <v>373000</v>
      </c>
      <c r="H24" s="131">
        <v>299559</v>
      </c>
      <c r="I24" s="121">
        <v>412000</v>
      </c>
      <c r="J24" s="121">
        <v>277000</v>
      </c>
      <c r="K24" s="118">
        <v>294000</v>
      </c>
      <c r="L24" s="185">
        <v>369000</v>
      </c>
      <c r="M24" s="118">
        <v>259000</v>
      </c>
      <c r="N24" s="118">
        <v>310000</v>
      </c>
      <c r="O24" s="118">
        <v>304000</v>
      </c>
    </row>
    <row r="25" spans="1:41" ht="14.25" customHeight="1">
      <c r="A25" s="116" t="s">
        <v>176</v>
      </c>
      <c r="B25" s="116" t="s">
        <v>61</v>
      </c>
      <c r="C25" s="116" t="s">
        <v>136</v>
      </c>
      <c r="D25" s="119">
        <v>0</v>
      </c>
      <c r="E25" s="119">
        <v>0</v>
      </c>
      <c r="F25" s="119">
        <v>0</v>
      </c>
      <c r="G25" s="119">
        <v>0</v>
      </c>
      <c r="H25" s="131">
        <v>0</v>
      </c>
      <c r="I25" s="121">
        <v>0</v>
      </c>
      <c r="J25" s="121">
        <v>0</v>
      </c>
      <c r="K25" s="119">
        <v>0</v>
      </c>
      <c r="L25" s="187">
        <v>0</v>
      </c>
      <c r="M25" s="119">
        <v>0</v>
      </c>
      <c r="N25" s="119">
        <v>0</v>
      </c>
      <c r="O25" s="119">
        <v>0</v>
      </c>
    </row>
    <row r="26" spans="1:41" ht="14.25" customHeight="1">
      <c r="A26" s="116" t="s">
        <v>176</v>
      </c>
      <c r="B26" s="116" t="s">
        <v>61</v>
      </c>
      <c r="C26" s="116" t="s">
        <v>137</v>
      </c>
      <c r="D26" s="120">
        <v>223000</v>
      </c>
      <c r="E26" s="120">
        <v>291000</v>
      </c>
      <c r="F26" s="120">
        <v>172000</v>
      </c>
      <c r="G26" s="120">
        <v>104000</v>
      </c>
      <c r="H26" s="131">
        <v>59441</v>
      </c>
      <c r="I26" s="121">
        <v>57000</v>
      </c>
      <c r="J26" s="121">
        <v>81000</v>
      </c>
      <c r="K26" s="120">
        <v>82000</v>
      </c>
      <c r="L26" s="189">
        <v>67000</v>
      </c>
      <c r="M26" s="175">
        <v>75000</v>
      </c>
      <c r="N26" s="175">
        <v>48000</v>
      </c>
      <c r="O26" s="175">
        <v>82000</v>
      </c>
      <c r="W26"/>
    </row>
    <row r="27" spans="1:41" s="53" customFormat="1" ht="14.25" customHeight="1">
      <c r="A27" s="116" t="s">
        <v>176</v>
      </c>
      <c r="B27" s="126" t="s">
        <v>61</v>
      </c>
      <c r="C27" s="126" t="s">
        <v>138</v>
      </c>
      <c r="D27" s="128">
        <v>1222000</v>
      </c>
      <c r="E27" s="128">
        <v>1202000</v>
      </c>
      <c r="F27" s="128">
        <v>1035000</v>
      </c>
      <c r="G27" s="128">
        <v>978000</v>
      </c>
      <c r="H27" s="128">
        <v>809942</v>
      </c>
      <c r="I27" s="128">
        <v>962000</v>
      </c>
      <c r="J27" s="162">
        <v>929000</v>
      </c>
      <c r="K27" s="170">
        <v>842000</v>
      </c>
      <c r="L27" s="188">
        <v>815000</v>
      </c>
      <c r="M27" s="170">
        <v>517000</v>
      </c>
      <c r="N27" s="170">
        <v>515000</v>
      </c>
      <c r="O27" s="170">
        <v>534000</v>
      </c>
    </row>
    <row r="28" spans="1:41" ht="14.25" customHeight="1">
      <c r="A28" s="116" t="s">
        <v>176</v>
      </c>
      <c r="B28" s="116" t="s">
        <v>7</v>
      </c>
      <c r="C28" s="116" t="s">
        <v>134</v>
      </c>
      <c r="D28" s="117">
        <v>29090000</v>
      </c>
      <c r="E28" s="117">
        <v>26220000</v>
      </c>
      <c r="F28" s="117">
        <v>31578000</v>
      </c>
      <c r="G28" s="117">
        <v>33941000</v>
      </c>
      <c r="H28" s="131">
        <v>31913166</v>
      </c>
      <c r="I28" s="121">
        <v>29432000</v>
      </c>
      <c r="J28" s="121">
        <v>23353000</v>
      </c>
      <c r="K28" s="117">
        <v>20739000</v>
      </c>
      <c r="L28" s="184">
        <v>22109000</v>
      </c>
      <c r="M28" s="117">
        <v>20363000</v>
      </c>
      <c r="N28" s="117">
        <v>23183000</v>
      </c>
      <c r="O28" s="117">
        <v>23323000</v>
      </c>
      <c r="X28"/>
    </row>
    <row r="29" spans="1:41" ht="14.25" customHeight="1">
      <c r="A29" s="116" t="s">
        <v>176</v>
      </c>
      <c r="B29" s="116" t="s">
        <v>7</v>
      </c>
      <c r="C29" s="116" t="s">
        <v>135</v>
      </c>
      <c r="D29" s="118">
        <v>1596000</v>
      </c>
      <c r="E29" s="118">
        <v>2264000</v>
      </c>
      <c r="F29" s="118">
        <v>2051000</v>
      </c>
      <c r="G29" s="118">
        <v>1994000</v>
      </c>
      <c r="H29" s="131">
        <v>1840497</v>
      </c>
      <c r="I29" s="121">
        <v>1904000</v>
      </c>
      <c r="J29" s="121">
        <v>1392000</v>
      </c>
      <c r="K29" s="118">
        <v>1283000</v>
      </c>
      <c r="L29" s="185">
        <v>1125000</v>
      </c>
      <c r="M29" s="118">
        <v>1056000</v>
      </c>
      <c r="N29" s="118">
        <v>958000</v>
      </c>
      <c r="O29" s="118">
        <v>963000</v>
      </c>
    </row>
    <row r="30" spans="1:41" ht="14.25" customHeight="1">
      <c r="A30" s="116" t="s">
        <v>176</v>
      </c>
      <c r="B30" s="116" t="s">
        <v>7</v>
      </c>
      <c r="C30" s="116" t="s">
        <v>136</v>
      </c>
      <c r="D30" s="117">
        <v>2361000</v>
      </c>
      <c r="E30" s="117">
        <v>2407000</v>
      </c>
      <c r="F30" s="117">
        <v>2582000</v>
      </c>
      <c r="G30" s="117">
        <v>2627000</v>
      </c>
      <c r="H30" s="132">
        <v>2494191</v>
      </c>
      <c r="I30" s="121">
        <v>2751000</v>
      </c>
      <c r="J30" s="121">
        <v>2666000</v>
      </c>
      <c r="K30" s="117">
        <v>2798000</v>
      </c>
      <c r="L30" s="184">
        <v>2858000</v>
      </c>
      <c r="M30" s="117">
        <v>2834000</v>
      </c>
      <c r="N30" s="117">
        <v>2643000</v>
      </c>
      <c r="O30" s="117">
        <v>2792000</v>
      </c>
    </row>
    <row r="31" spans="1:41" ht="14.25" customHeight="1">
      <c r="A31" s="116" t="s">
        <v>176</v>
      </c>
      <c r="B31" s="116" t="s">
        <v>7</v>
      </c>
      <c r="C31" s="116" t="s">
        <v>137</v>
      </c>
      <c r="D31" s="118">
        <v>1171000</v>
      </c>
      <c r="E31" s="118">
        <v>663000</v>
      </c>
      <c r="F31" s="118">
        <v>470000</v>
      </c>
      <c r="G31" s="118">
        <v>492000</v>
      </c>
      <c r="H31" s="131">
        <v>442331</v>
      </c>
      <c r="I31" s="121">
        <v>249000</v>
      </c>
      <c r="J31" s="121">
        <v>466000</v>
      </c>
      <c r="K31" s="118">
        <v>512000</v>
      </c>
      <c r="L31" s="185">
        <v>273000</v>
      </c>
      <c r="M31" s="118">
        <v>355000</v>
      </c>
      <c r="N31" s="118">
        <v>290000</v>
      </c>
      <c r="O31" s="118">
        <v>361000</v>
      </c>
    </row>
    <row r="32" spans="1:41" s="53" customFormat="1" ht="14.25" customHeight="1">
      <c r="A32" s="116" t="s">
        <v>176</v>
      </c>
      <c r="B32" s="126" t="s">
        <v>7</v>
      </c>
      <c r="C32" s="126" t="s">
        <v>138</v>
      </c>
      <c r="D32" s="127">
        <v>34218000</v>
      </c>
      <c r="E32" s="127">
        <v>31556000</v>
      </c>
      <c r="F32" s="127">
        <v>36681000</v>
      </c>
      <c r="G32" s="127">
        <v>39054000</v>
      </c>
      <c r="H32" s="128">
        <v>36690185</v>
      </c>
      <c r="I32" s="128">
        <v>34335000</v>
      </c>
      <c r="J32" s="162">
        <v>27878000</v>
      </c>
      <c r="K32" s="169">
        <v>25332000</v>
      </c>
      <c r="L32" s="186">
        <v>26365000</v>
      </c>
      <c r="M32" s="169">
        <v>24608000</v>
      </c>
      <c r="N32" s="169">
        <v>27074000</v>
      </c>
      <c r="O32" s="169">
        <v>27439000</v>
      </c>
    </row>
    <row r="33" spans="1:32" ht="14.25" customHeight="1">
      <c r="A33" s="116" t="s">
        <v>178</v>
      </c>
      <c r="B33" s="116" t="s">
        <v>4</v>
      </c>
      <c r="C33" s="116" t="s">
        <v>134</v>
      </c>
      <c r="D33" s="119">
        <v>0</v>
      </c>
      <c r="E33" s="119">
        <v>0</v>
      </c>
      <c r="F33" s="119">
        <v>0</v>
      </c>
      <c r="G33" s="119">
        <v>0</v>
      </c>
      <c r="H33" s="131">
        <v>0</v>
      </c>
      <c r="I33" s="121">
        <v>0</v>
      </c>
      <c r="J33" s="121">
        <v>0</v>
      </c>
      <c r="K33" s="119">
        <v>0</v>
      </c>
      <c r="L33" s="187">
        <v>0</v>
      </c>
      <c r="M33" s="119">
        <v>0</v>
      </c>
      <c r="N33" s="119">
        <v>0</v>
      </c>
      <c r="O33" s="119">
        <v>0</v>
      </c>
    </row>
    <row r="34" spans="1:32" ht="14.25" customHeight="1">
      <c r="A34" s="116" t="s">
        <v>178</v>
      </c>
      <c r="B34" s="116" t="s">
        <v>4</v>
      </c>
      <c r="C34" s="116" t="s">
        <v>135</v>
      </c>
      <c r="D34" s="117">
        <v>5439000</v>
      </c>
      <c r="E34" s="117">
        <v>6004000</v>
      </c>
      <c r="F34" s="119">
        <v>7050000</v>
      </c>
      <c r="G34" s="119">
        <v>6336000</v>
      </c>
      <c r="H34" s="131">
        <v>5590653</v>
      </c>
      <c r="I34" s="121">
        <v>5846000</v>
      </c>
      <c r="J34" s="121">
        <v>6060000</v>
      </c>
      <c r="K34" s="119">
        <v>5541000</v>
      </c>
      <c r="L34" s="187">
        <v>5746000</v>
      </c>
      <c r="M34" s="119">
        <v>6347000</v>
      </c>
      <c r="N34" s="119">
        <v>5597000</v>
      </c>
      <c r="O34" s="119">
        <v>5487000</v>
      </c>
    </row>
    <row r="35" spans="1:32" ht="14.25" customHeight="1">
      <c r="A35" s="116" t="s">
        <v>178</v>
      </c>
      <c r="B35" s="116" t="s">
        <v>4</v>
      </c>
      <c r="C35" s="116" t="s">
        <v>136</v>
      </c>
      <c r="D35" s="119">
        <v>0</v>
      </c>
      <c r="E35" s="119">
        <v>0</v>
      </c>
      <c r="F35" s="119">
        <v>0</v>
      </c>
      <c r="G35" s="119">
        <v>0</v>
      </c>
      <c r="H35" s="131">
        <v>0</v>
      </c>
      <c r="I35" s="121">
        <v>0</v>
      </c>
      <c r="J35" s="121">
        <v>0</v>
      </c>
      <c r="K35" s="119">
        <v>0</v>
      </c>
      <c r="L35" s="187">
        <v>0</v>
      </c>
      <c r="M35" s="119">
        <v>0</v>
      </c>
      <c r="N35" s="119">
        <v>0</v>
      </c>
      <c r="O35" s="119">
        <v>0</v>
      </c>
    </row>
    <row r="36" spans="1:32" ht="14.25" customHeight="1">
      <c r="A36" s="116" t="s">
        <v>178</v>
      </c>
      <c r="B36" s="116" t="s">
        <v>4</v>
      </c>
      <c r="C36" s="116" t="s">
        <v>137</v>
      </c>
      <c r="D36" s="119">
        <v>0</v>
      </c>
      <c r="E36" s="119">
        <v>0</v>
      </c>
      <c r="F36" s="119">
        <v>0</v>
      </c>
      <c r="G36" s="119">
        <v>0</v>
      </c>
      <c r="H36" s="131">
        <v>0</v>
      </c>
      <c r="I36" s="121">
        <v>0</v>
      </c>
      <c r="J36" s="121">
        <v>0</v>
      </c>
      <c r="K36" s="119">
        <v>0</v>
      </c>
      <c r="L36" s="187">
        <v>0</v>
      </c>
      <c r="M36" s="119">
        <v>0</v>
      </c>
      <c r="N36" s="119">
        <v>0</v>
      </c>
      <c r="O36" s="119">
        <v>0</v>
      </c>
    </row>
    <row r="37" spans="1:32" s="53" customFormat="1" ht="14.25" customHeight="1">
      <c r="A37" s="116" t="s">
        <v>178</v>
      </c>
      <c r="B37" s="126" t="s">
        <v>4</v>
      </c>
      <c r="C37" s="126" t="s">
        <v>138</v>
      </c>
      <c r="D37" s="128">
        <v>5439000</v>
      </c>
      <c r="E37" s="128">
        <v>6004000</v>
      </c>
      <c r="F37" s="129">
        <v>7050000</v>
      </c>
      <c r="G37" s="129">
        <v>6336000</v>
      </c>
      <c r="H37" s="128">
        <v>5590653</v>
      </c>
      <c r="I37" s="128">
        <v>5846000</v>
      </c>
      <c r="J37" s="162">
        <v>6060000</v>
      </c>
      <c r="K37" s="171">
        <v>5541000</v>
      </c>
      <c r="L37" s="190">
        <v>5746000</v>
      </c>
      <c r="M37" s="171">
        <v>6347000</v>
      </c>
      <c r="N37" s="171">
        <v>5597000</v>
      </c>
      <c r="O37" s="171">
        <v>5487000</v>
      </c>
    </row>
    <row r="38" spans="1:32" ht="14.25" customHeight="1">
      <c r="A38" s="116" t="s">
        <v>180</v>
      </c>
      <c r="B38" s="116" t="s">
        <v>1</v>
      </c>
      <c r="C38" s="116" t="s">
        <v>134</v>
      </c>
      <c r="D38" s="117">
        <v>14375000</v>
      </c>
      <c r="E38" s="117">
        <v>11100000</v>
      </c>
      <c r="F38" s="117">
        <v>10413000</v>
      </c>
      <c r="G38" s="117">
        <v>4594000</v>
      </c>
      <c r="H38" s="131">
        <v>3026438</v>
      </c>
      <c r="I38" s="121">
        <v>2998000</v>
      </c>
      <c r="J38" s="121">
        <v>2095000</v>
      </c>
      <c r="K38" s="117">
        <v>1486000</v>
      </c>
      <c r="L38" s="184">
        <v>824000</v>
      </c>
      <c r="M38" s="117">
        <v>918000</v>
      </c>
      <c r="N38" s="117">
        <v>3688000</v>
      </c>
      <c r="O38" s="117">
        <v>4348000</v>
      </c>
    </row>
    <row r="39" spans="1:32" ht="14.25" customHeight="1">
      <c r="A39" s="116" t="s">
        <v>180</v>
      </c>
      <c r="B39" s="116" t="s">
        <v>1</v>
      </c>
      <c r="C39" s="116" t="s">
        <v>135</v>
      </c>
      <c r="D39" s="118">
        <v>15000</v>
      </c>
      <c r="E39" s="118">
        <v>12000</v>
      </c>
      <c r="F39" s="117">
        <v>10000</v>
      </c>
      <c r="G39" s="117">
        <v>6000</v>
      </c>
      <c r="H39" s="131">
        <v>12410</v>
      </c>
      <c r="I39" s="121">
        <v>20000</v>
      </c>
      <c r="J39" s="121">
        <v>25000</v>
      </c>
      <c r="K39" s="117">
        <v>15000</v>
      </c>
      <c r="L39" s="187">
        <v>11000</v>
      </c>
      <c r="M39" s="117">
        <v>12000</v>
      </c>
      <c r="N39" s="117">
        <v>16000</v>
      </c>
      <c r="O39" s="117">
        <v>9000</v>
      </c>
      <c r="V39" s="89"/>
    </row>
    <row r="40" spans="1:32" ht="14.25" customHeight="1">
      <c r="A40" s="116" t="s">
        <v>180</v>
      </c>
      <c r="B40" s="116" t="s">
        <v>1</v>
      </c>
      <c r="C40" s="116" t="s">
        <v>136</v>
      </c>
      <c r="D40" s="118">
        <v>115000</v>
      </c>
      <c r="E40" s="118">
        <v>115000</v>
      </c>
      <c r="F40" s="117">
        <v>153000</v>
      </c>
      <c r="G40" s="117">
        <v>161000</v>
      </c>
      <c r="H40" s="132">
        <v>181740</v>
      </c>
      <c r="I40" s="121">
        <v>213000</v>
      </c>
      <c r="J40" s="121">
        <v>211000</v>
      </c>
      <c r="K40" s="117">
        <v>215000</v>
      </c>
      <c r="L40" s="187">
        <v>208000</v>
      </c>
      <c r="M40" s="117">
        <v>209000</v>
      </c>
      <c r="N40" s="117">
        <v>234000</v>
      </c>
      <c r="O40" s="117">
        <v>243000</v>
      </c>
      <c r="V40" s="124"/>
    </row>
    <row r="41" spans="1:32" ht="14.25" customHeight="1">
      <c r="A41" s="116" t="s">
        <v>180</v>
      </c>
      <c r="B41" s="116" t="s">
        <v>1</v>
      </c>
      <c r="C41" s="116" t="s">
        <v>137</v>
      </c>
      <c r="D41" s="118">
        <v>29000</v>
      </c>
      <c r="E41" s="118">
        <v>21000</v>
      </c>
      <c r="F41" s="117">
        <v>16000</v>
      </c>
      <c r="G41" s="117">
        <v>29000</v>
      </c>
      <c r="H41" s="131">
        <v>20906</v>
      </c>
      <c r="I41" s="121">
        <v>14000</v>
      </c>
      <c r="J41" s="121">
        <v>13000</v>
      </c>
      <c r="K41" s="117">
        <v>13000</v>
      </c>
      <c r="L41" s="184">
        <v>11000</v>
      </c>
      <c r="M41" s="117">
        <v>12000</v>
      </c>
      <c r="N41" s="117">
        <v>7000</v>
      </c>
      <c r="O41" s="117">
        <v>15000</v>
      </c>
      <c r="V41" s="56"/>
    </row>
    <row r="42" spans="1:32" s="53" customFormat="1" ht="14.25" customHeight="1">
      <c r="A42" s="116" t="s">
        <v>180</v>
      </c>
      <c r="B42" s="126" t="s">
        <v>1</v>
      </c>
      <c r="C42" s="126" t="s">
        <v>138</v>
      </c>
      <c r="D42" s="128">
        <v>14534000</v>
      </c>
      <c r="E42" s="128">
        <v>11249000</v>
      </c>
      <c r="F42" s="128">
        <v>10592000</v>
      </c>
      <c r="G42" s="128">
        <v>4789000</v>
      </c>
      <c r="H42" s="128">
        <v>3241494</v>
      </c>
      <c r="I42" s="128">
        <v>3244000</v>
      </c>
      <c r="J42" s="162">
        <v>2344000</v>
      </c>
      <c r="K42" s="170">
        <v>1729000</v>
      </c>
      <c r="L42" s="188">
        <v>1054000</v>
      </c>
      <c r="M42" s="170">
        <v>1151000</v>
      </c>
      <c r="N42" s="170">
        <v>3945000</v>
      </c>
      <c r="O42" s="170">
        <v>4615000</v>
      </c>
      <c r="V42" s="56"/>
    </row>
    <row r="43" spans="1:32" ht="14.25" customHeight="1">
      <c r="A43" s="116" t="s">
        <v>173</v>
      </c>
      <c r="B43" s="116" t="s">
        <v>60</v>
      </c>
      <c r="C43" s="116" t="s">
        <v>134</v>
      </c>
      <c r="D43" s="118">
        <v>503000</v>
      </c>
      <c r="E43" s="118">
        <v>532000</v>
      </c>
      <c r="F43" s="118">
        <v>377000</v>
      </c>
      <c r="G43" s="118">
        <v>440000</v>
      </c>
      <c r="H43" s="131">
        <v>377249</v>
      </c>
      <c r="I43" s="121">
        <v>453000</v>
      </c>
      <c r="J43" s="121">
        <v>390000</v>
      </c>
      <c r="K43" s="118">
        <v>386000</v>
      </c>
      <c r="L43" s="184">
        <v>364000</v>
      </c>
      <c r="M43" s="117">
        <v>536000</v>
      </c>
      <c r="N43" s="117">
        <v>735000</v>
      </c>
      <c r="O43" s="117">
        <v>535000</v>
      </c>
      <c r="V43" s="56"/>
    </row>
    <row r="44" spans="1:32" ht="14.25" customHeight="1">
      <c r="A44" s="116" t="s">
        <v>173</v>
      </c>
      <c r="B44" s="116" t="s">
        <v>60</v>
      </c>
      <c r="C44" s="116" t="s">
        <v>135</v>
      </c>
      <c r="D44" s="118">
        <v>140000</v>
      </c>
      <c r="E44" s="118">
        <v>102000</v>
      </c>
      <c r="F44" s="118">
        <v>73000</v>
      </c>
      <c r="G44" s="118">
        <v>101000</v>
      </c>
      <c r="H44" s="131">
        <v>88298</v>
      </c>
      <c r="I44" s="121">
        <v>144000</v>
      </c>
      <c r="J44" s="121">
        <v>158000</v>
      </c>
      <c r="K44" s="118">
        <v>100000</v>
      </c>
      <c r="L44" s="184">
        <v>53000</v>
      </c>
      <c r="M44" s="117">
        <v>155000</v>
      </c>
      <c r="N44" s="117">
        <v>97000</v>
      </c>
      <c r="O44" s="117">
        <v>64000</v>
      </c>
      <c r="V44" s="56"/>
    </row>
    <row r="45" spans="1:32" ht="14.25" customHeight="1">
      <c r="A45" s="116" t="s">
        <v>173</v>
      </c>
      <c r="B45" s="116" t="s">
        <v>60</v>
      </c>
      <c r="C45" s="116" t="s">
        <v>136</v>
      </c>
      <c r="D45" s="119">
        <v>0</v>
      </c>
      <c r="E45" s="119">
        <v>0</v>
      </c>
      <c r="F45" s="119">
        <v>0</v>
      </c>
      <c r="G45" s="119">
        <v>0</v>
      </c>
      <c r="H45" s="131">
        <v>0</v>
      </c>
      <c r="I45" s="121">
        <v>0</v>
      </c>
      <c r="J45" s="121">
        <v>0</v>
      </c>
      <c r="K45" s="119">
        <v>0</v>
      </c>
      <c r="L45" s="191">
        <v>0</v>
      </c>
      <c r="M45" s="117">
        <v>0</v>
      </c>
      <c r="N45" s="117">
        <v>0</v>
      </c>
      <c r="O45" s="117">
        <v>0</v>
      </c>
      <c r="V45" s="56"/>
      <c r="AF45" s="145" t="s">
        <v>147</v>
      </c>
    </row>
    <row r="46" spans="1:32" ht="14.25" customHeight="1">
      <c r="A46" s="116" t="s">
        <v>173</v>
      </c>
      <c r="B46" s="116" t="s">
        <v>60</v>
      </c>
      <c r="C46" s="116" t="s">
        <v>137</v>
      </c>
      <c r="D46" s="119">
        <v>286000</v>
      </c>
      <c r="E46" s="119">
        <v>313000</v>
      </c>
      <c r="F46" s="119">
        <v>340000</v>
      </c>
      <c r="G46" s="119">
        <v>331000</v>
      </c>
      <c r="H46" s="131">
        <v>331033</v>
      </c>
      <c r="I46" s="121">
        <v>510000</v>
      </c>
      <c r="J46" s="121">
        <v>506000</v>
      </c>
      <c r="K46" s="119">
        <v>538000</v>
      </c>
      <c r="L46" s="184">
        <v>554000</v>
      </c>
      <c r="M46" s="117">
        <v>686000</v>
      </c>
      <c r="N46" s="117">
        <v>635000</v>
      </c>
      <c r="O46" s="117">
        <v>549000</v>
      </c>
      <c r="V46" s="56"/>
    </row>
    <row r="47" spans="1:32" s="53" customFormat="1" ht="14.25" customHeight="1">
      <c r="A47" s="116" t="s">
        <v>173</v>
      </c>
      <c r="B47" s="126" t="s">
        <v>60</v>
      </c>
      <c r="C47" s="126" t="s">
        <v>138</v>
      </c>
      <c r="D47" s="127">
        <v>928000</v>
      </c>
      <c r="E47" s="127">
        <v>947000</v>
      </c>
      <c r="F47" s="127">
        <v>790000</v>
      </c>
      <c r="G47" s="127">
        <v>871000</v>
      </c>
      <c r="H47" s="128">
        <v>796580</v>
      </c>
      <c r="I47" s="128">
        <v>1107000</v>
      </c>
      <c r="J47" s="162">
        <v>1054000</v>
      </c>
      <c r="K47" s="169">
        <v>1024000</v>
      </c>
      <c r="L47" s="188">
        <v>971000</v>
      </c>
      <c r="M47" s="170">
        <v>1377000</v>
      </c>
      <c r="N47" s="170">
        <v>1468000</v>
      </c>
      <c r="O47" s="170">
        <v>1148000</v>
      </c>
      <c r="V47" s="56"/>
    </row>
    <row r="48" spans="1:32" ht="14.25" customHeight="1">
      <c r="A48" s="116" t="s">
        <v>174</v>
      </c>
      <c r="B48" s="116" t="s">
        <v>159</v>
      </c>
      <c r="C48" s="116" t="s">
        <v>134</v>
      </c>
      <c r="D48" s="119">
        <v>0</v>
      </c>
      <c r="E48" s="119">
        <v>0</v>
      </c>
      <c r="F48" s="119">
        <v>0</v>
      </c>
      <c r="G48" s="119">
        <v>0</v>
      </c>
      <c r="H48" s="131">
        <v>0</v>
      </c>
      <c r="I48" s="121">
        <v>0</v>
      </c>
      <c r="J48" s="121">
        <v>0</v>
      </c>
      <c r="K48" s="119">
        <v>0</v>
      </c>
      <c r="L48" s="184">
        <v>0</v>
      </c>
      <c r="M48" s="117">
        <v>0</v>
      </c>
      <c r="N48" s="117">
        <v>0</v>
      </c>
      <c r="O48" s="117">
        <v>0</v>
      </c>
      <c r="V48" s="56"/>
    </row>
    <row r="49" spans="1:39" ht="14.25" customHeight="1">
      <c r="A49" s="116" t="s">
        <v>174</v>
      </c>
      <c r="B49" s="116" t="s">
        <v>159</v>
      </c>
      <c r="C49" s="116" t="s">
        <v>135</v>
      </c>
      <c r="D49" s="119">
        <v>0</v>
      </c>
      <c r="E49" s="119">
        <v>0</v>
      </c>
      <c r="F49" s="119">
        <v>0</v>
      </c>
      <c r="G49" s="119">
        <v>0</v>
      </c>
      <c r="H49" s="131">
        <v>0</v>
      </c>
      <c r="I49" s="121">
        <v>0</v>
      </c>
      <c r="J49" s="121">
        <v>0</v>
      </c>
      <c r="K49" s="119">
        <v>0</v>
      </c>
      <c r="L49" s="184">
        <v>0</v>
      </c>
      <c r="M49" s="117">
        <v>0</v>
      </c>
      <c r="N49" s="117">
        <v>0</v>
      </c>
      <c r="O49" s="117">
        <v>0</v>
      </c>
      <c r="V49" s="56"/>
    </row>
    <row r="50" spans="1:39" ht="14.25" customHeight="1">
      <c r="A50" s="116" t="s">
        <v>174</v>
      </c>
      <c r="B50" s="116" t="s">
        <v>159</v>
      </c>
      <c r="C50" s="116" t="s">
        <v>136</v>
      </c>
      <c r="D50" s="117">
        <v>1165000</v>
      </c>
      <c r="E50" s="117">
        <v>1222000</v>
      </c>
      <c r="F50" s="117">
        <v>1231000</v>
      </c>
      <c r="G50" s="117">
        <v>1190000</v>
      </c>
      <c r="H50" s="132">
        <v>1176987</v>
      </c>
      <c r="I50" s="121">
        <v>1017000</v>
      </c>
      <c r="J50" s="121">
        <v>986000</v>
      </c>
      <c r="K50" s="117">
        <v>1815000</v>
      </c>
      <c r="L50" s="184">
        <v>1783000</v>
      </c>
      <c r="M50" s="117">
        <v>2038000</v>
      </c>
      <c r="N50" s="117">
        <v>2163000</v>
      </c>
      <c r="O50" s="117">
        <v>2356000</v>
      </c>
      <c r="V50" s="56"/>
    </row>
    <row r="51" spans="1:39" ht="14.25" customHeight="1">
      <c r="A51" s="116" t="s">
        <v>174</v>
      </c>
      <c r="B51" s="116" t="s">
        <v>159</v>
      </c>
      <c r="C51" s="116" t="s">
        <v>137</v>
      </c>
      <c r="D51" s="119">
        <v>0</v>
      </c>
      <c r="E51" s="119">
        <v>0</v>
      </c>
      <c r="F51" s="119">
        <v>0</v>
      </c>
      <c r="G51" s="119">
        <v>0</v>
      </c>
      <c r="H51" s="131">
        <v>0</v>
      </c>
      <c r="I51" s="121">
        <v>0</v>
      </c>
      <c r="J51" s="121">
        <v>0</v>
      </c>
      <c r="K51" s="119">
        <v>0</v>
      </c>
      <c r="L51" s="184">
        <v>0</v>
      </c>
      <c r="M51" s="117">
        <v>0</v>
      </c>
      <c r="N51" s="117">
        <v>0</v>
      </c>
      <c r="O51" s="117">
        <v>0</v>
      </c>
      <c r="V51" s="56"/>
    </row>
    <row r="52" spans="1:39" s="53" customFormat="1" ht="14.25" customHeight="1">
      <c r="A52" s="116" t="s">
        <v>174</v>
      </c>
      <c r="B52" s="126" t="s">
        <v>159</v>
      </c>
      <c r="C52" s="126" t="s">
        <v>138</v>
      </c>
      <c r="D52" s="128">
        <v>1165000</v>
      </c>
      <c r="E52" s="128">
        <v>1222000</v>
      </c>
      <c r="F52" s="128">
        <v>1231000</v>
      </c>
      <c r="G52" s="128">
        <v>1190000</v>
      </c>
      <c r="H52" s="128">
        <v>1176987</v>
      </c>
      <c r="I52" s="128">
        <v>1017000</v>
      </c>
      <c r="J52" s="162">
        <v>986000</v>
      </c>
      <c r="K52" s="170">
        <v>1815000</v>
      </c>
      <c r="L52" s="188">
        <v>1783000</v>
      </c>
      <c r="M52" s="170">
        <v>2038000</v>
      </c>
      <c r="N52" s="170">
        <v>2163000</v>
      </c>
      <c r="O52" s="170">
        <v>2356000</v>
      </c>
      <c r="Q52" s="145" t="s">
        <v>147</v>
      </c>
      <c r="V52" s="89"/>
    </row>
    <row r="53" spans="1:39" ht="14.25" customHeight="1">
      <c r="A53" s="116" t="s">
        <v>179</v>
      </c>
      <c r="B53" s="116" t="s">
        <v>2</v>
      </c>
      <c r="C53" s="116" t="s">
        <v>134</v>
      </c>
      <c r="D53" s="117">
        <v>20494000</v>
      </c>
      <c r="E53" s="117">
        <v>19417000</v>
      </c>
      <c r="F53" s="117">
        <v>16537000</v>
      </c>
      <c r="G53" s="117">
        <v>14507000</v>
      </c>
      <c r="H53" s="131">
        <v>11216595</v>
      </c>
      <c r="I53" s="121">
        <v>11202000</v>
      </c>
      <c r="J53" s="121">
        <v>10134000</v>
      </c>
      <c r="K53" s="117">
        <v>11339000</v>
      </c>
      <c r="L53" s="184">
        <v>6357000</v>
      </c>
      <c r="M53" s="117">
        <v>7180000</v>
      </c>
      <c r="N53" s="117">
        <v>6114000</v>
      </c>
      <c r="O53" s="117">
        <v>6179000</v>
      </c>
      <c r="V53" s="89"/>
    </row>
    <row r="54" spans="1:39" ht="14.25" customHeight="1">
      <c r="A54" s="116" t="s">
        <v>179</v>
      </c>
      <c r="B54" s="116" t="s">
        <v>2</v>
      </c>
      <c r="C54" s="116" t="s">
        <v>135</v>
      </c>
      <c r="D54" s="119">
        <v>0</v>
      </c>
      <c r="E54" s="119">
        <v>0</v>
      </c>
      <c r="F54" s="119">
        <v>0</v>
      </c>
      <c r="G54" s="119">
        <v>0</v>
      </c>
      <c r="H54" s="131">
        <v>0</v>
      </c>
      <c r="I54" s="121">
        <v>69000</v>
      </c>
      <c r="J54" s="121">
        <v>12000</v>
      </c>
      <c r="K54" s="119">
        <v>57000</v>
      </c>
      <c r="L54" s="184">
        <v>13000</v>
      </c>
      <c r="M54" s="117">
        <v>0</v>
      </c>
      <c r="N54" s="117">
        <v>5000</v>
      </c>
      <c r="O54" s="117">
        <v>4000</v>
      </c>
      <c r="V54" s="89"/>
    </row>
    <row r="55" spans="1:39" ht="14.25" customHeight="1">
      <c r="A55" s="116" t="s">
        <v>179</v>
      </c>
      <c r="B55" s="116" t="s">
        <v>2</v>
      </c>
      <c r="C55" s="116" t="s">
        <v>136</v>
      </c>
      <c r="D55" s="119">
        <v>0</v>
      </c>
      <c r="E55" s="119">
        <v>0</v>
      </c>
      <c r="F55" s="119">
        <v>0</v>
      </c>
      <c r="G55" s="119">
        <v>0</v>
      </c>
      <c r="H55" s="131">
        <v>0</v>
      </c>
      <c r="I55" s="121">
        <v>0</v>
      </c>
      <c r="J55" s="121">
        <v>0</v>
      </c>
      <c r="K55" s="119">
        <v>0</v>
      </c>
      <c r="L55" s="191">
        <v>0</v>
      </c>
      <c r="M55" s="117">
        <v>0</v>
      </c>
      <c r="N55" s="117">
        <v>0</v>
      </c>
      <c r="O55" s="117">
        <v>0</v>
      </c>
      <c r="V55" s="124"/>
    </row>
    <row r="56" spans="1:39" ht="14.25" customHeight="1">
      <c r="A56" s="116" t="s">
        <v>179</v>
      </c>
      <c r="B56" s="116" t="s">
        <v>2</v>
      </c>
      <c r="C56" s="116" t="s">
        <v>137</v>
      </c>
      <c r="D56" s="119">
        <v>47000</v>
      </c>
      <c r="E56" s="119">
        <v>30000</v>
      </c>
      <c r="F56" s="117">
        <v>36000</v>
      </c>
      <c r="G56" s="117">
        <v>32000</v>
      </c>
      <c r="H56" s="131">
        <v>0</v>
      </c>
      <c r="I56" s="121">
        <v>0</v>
      </c>
      <c r="J56" s="121">
        <v>7000</v>
      </c>
      <c r="K56" s="117">
        <v>2000</v>
      </c>
      <c r="L56" s="184">
        <v>24000</v>
      </c>
      <c r="M56" s="117">
        <v>5000</v>
      </c>
      <c r="N56" s="117">
        <v>0</v>
      </c>
      <c r="O56" s="117">
        <v>0</v>
      </c>
      <c r="V56" s="56"/>
    </row>
    <row r="57" spans="1:39" s="53" customFormat="1" ht="14.25" customHeight="1">
      <c r="A57" s="116" t="s">
        <v>179</v>
      </c>
      <c r="B57" s="126" t="s">
        <v>2</v>
      </c>
      <c r="C57" s="126" t="s">
        <v>138</v>
      </c>
      <c r="D57" s="128">
        <v>20541000</v>
      </c>
      <c r="E57" s="128">
        <v>19447000</v>
      </c>
      <c r="F57" s="128">
        <v>16573000</v>
      </c>
      <c r="G57" s="128">
        <v>14539000</v>
      </c>
      <c r="H57" s="128">
        <v>11216595</v>
      </c>
      <c r="I57" s="128">
        <v>11270000</v>
      </c>
      <c r="J57" s="162">
        <v>10153000</v>
      </c>
      <c r="K57" s="170">
        <v>11398000</v>
      </c>
      <c r="L57" s="188">
        <v>6394000</v>
      </c>
      <c r="M57" s="188">
        <v>7185000</v>
      </c>
      <c r="N57" s="188">
        <v>6120000</v>
      </c>
      <c r="O57" s="188">
        <v>6183000</v>
      </c>
      <c r="V57" s="56"/>
    </row>
    <row r="58" spans="1:39" ht="14.25" customHeight="1">
      <c r="B58" s="152" t="s">
        <v>144</v>
      </c>
      <c r="C58" s="149"/>
      <c r="D58" s="153">
        <f t="shared" ref="D58:O58" si="2">SUM(D7+D12+D17+D22+D27+D32+D37+D42+D47+D52+D57)</f>
        <v>104992000</v>
      </c>
      <c r="E58" s="153">
        <f t="shared" si="2"/>
        <v>97622000</v>
      </c>
      <c r="F58" s="153">
        <f t="shared" si="2"/>
        <v>97811000</v>
      </c>
      <c r="G58" s="153">
        <f t="shared" si="2"/>
        <v>92108000</v>
      </c>
      <c r="H58" s="153">
        <f t="shared" si="2"/>
        <v>82080573</v>
      </c>
      <c r="I58" s="153">
        <f t="shared" si="2"/>
        <v>80525000</v>
      </c>
      <c r="J58" s="153">
        <f t="shared" si="2"/>
        <v>73952000</v>
      </c>
      <c r="K58" s="153">
        <f t="shared" si="2"/>
        <v>72833000</v>
      </c>
      <c r="L58" s="153">
        <f t="shared" si="2"/>
        <v>67918000</v>
      </c>
      <c r="M58" s="166">
        <f t="shared" si="2"/>
        <v>67614000</v>
      </c>
      <c r="N58" s="166">
        <f t="shared" si="2"/>
        <v>66552000</v>
      </c>
      <c r="O58" s="166">
        <f t="shared" si="2"/>
        <v>63409000</v>
      </c>
      <c r="V58" s="56"/>
    </row>
    <row r="59" spans="1:39" ht="14.25" customHeight="1">
      <c r="A59" s="145" t="s">
        <v>147</v>
      </c>
      <c r="B59" s="146"/>
      <c r="C59" s="146"/>
      <c r="D59" s="147"/>
      <c r="E59" s="27"/>
      <c r="F59" s="27"/>
      <c r="G59" s="27"/>
      <c r="I59" s="156" t="s">
        <v>149</v>
      </c>
      <c r="J59" s="89"/>
      <c r="K59" s="89"/>
      <c r="V59" s="56"/>
    </row>
    <row r="60" spans="1:39" ht="14.25" customHeight="1">
      <c r="A60" s="20" t="s">
        <v>160</v>
      </c>
      <c r="D60" s="27"/>
      <c r="E60" s="27"/>
      <c r="F60" s="27"/>
      <c r="G60" s="27"/>
      <c r="I60" s="20"/>
      <c r="J60" s="20"/>
      <c r="V60" s="89"/>
    </row>
    <row r="61" spans="1:39" ht="14.25" customHeight="1">
      <c r="A61" s="20" t="s">
        <v>161</v>
      </c>
      <c r="D61" s="20"/>
      <c r="E61" s="20"/>
      <c r="F61" s="20"/>
      <c r="G61" s="27"/>
      <c r="H61" s="20"/>
      <c r="I61" s="20"/>
      <c r="J61" s="20"/>
    </row>
    <row r="62" spans="1:39" ht="18">
      <c r="A62" s="140" t="s">
        <v>190</v>
      </c>
      <c r="B62" s="141"/>
      <c r="C62" s="141"/>
      <c r="D62" s="144"/>
      <c r="E62" s="182" t="s">
        <v>162</v>
      </c>
      <c r="F62" s="144"/>
      <c r="G62" s="27"/>
      <c r="H62" s="140" t="s">
        <v>191</v>
      </c>
      <c r="I62" s="141"/>
      <c r="J62" s="141"/>
      <c r="K62" s="141"/>
      <c r="L62" s="182" t="s">
        <v>162</v>
      </c>
      <c r="M62" s="141"/>
      <c r="N62" s="141"/>
      <c r="O62" s="141"/>
      <c r="P62" s="53"/>
      <c r="Q62" s="140" t="s">
        <v>202</v>
      </c>
      <c r="R62" s="141"/>
      <c r="S62" s="141"/>
      <c r="T62" s="141"/>
      <c r="U62" s="141"/>
      <c r="V62" s="141"/>
      <c r="X62" s="53"/>
      <c r="Y62" s="53"/>
      <c r="Z62" s="53"/>
      <c r="AF62" s="173" t="s">
        <v>146</v>
      </c>
    </row>
    <row r="63" spans="1:39" ht="15.75">
      <c r="D63" s="27"/>
      <c r="E63" s="27"/>
      <c r="F63" s="27"/>
      <c r="G63" s="27"/>
      <c r="I63" s="20"/>
      <c r="J63" s="20"/>
      <c r="R63" s="172" t="s">
        <v>146</v>
      </c>
      <c r="W63" s="86"/>
      <c r="AF63" s="164" t="s">
        <v>154</v>
      </c>
      <c r="AG63" s="164" t="s">
        <v>138</v>
      </c>
      <c r="AH63" s="164" t="s">
        <v>136</v>
      </c>
      <c r="AI63" s="164" t="s">
        <v>135</v>
      </c>
      <c r="AJ63" s="164" t="s">
        <v>134</v>
      </c>
      <c r="AK63" s="164" t="s">
        <v>137</v>
      </c>
      <c r="AL63" s="164"/>
      <c r="AM63" s="167"/>
    </row>
    <row r="64" spans="1:39" ht="15.75">
      <c r="D64" s="27"/>
      <c r="E64" s="27"/>
      <c r="F64" s="27"/>
      <c r="G64" s="27"/>
      <c r="I64" s="20"/>
      <c r="J64" s="20"/>
      <c r="Q64" s="154" t="s">
        <v>140</v>
      </c>
      <c r="R64" s="154">
        <v>2005</v>
      </c>
      <c r="S64" s="154">
        <v>2006</v>
      </c>
      <c r="T64" s="154">
        <v>2007</v>
      </c>
      <c r="U64" s="154">
        <v>2008</v>
      </c>
      <c r="V64" s="154">
        <v>2009</v>
      </c>
      <c r="W64" s="154">
        <v>2010</v>
      </c>
      <c r="X64" s="154">
        <v>2011</v>
      </c>
      <c r="Y64" s="164">
        <v>2012</v>
      </c>
      <c r="Z64" s="174">
        <v>2013</v>
      </c>
      <c r="AA64" s="174">
        <v>2014</v>
      </c>
      <c r="AB64" s="174">
        <v>2015</v>
      </c>
      <c r="AC64" s="174">
        <v>2016</v>
      </c>
      <c r="AF64" s="165" t="s">
        <v>6</v>
      </c>
      <c r="AG64" s="117">
        <v>4165</v>
      </c>
      <c r="AH64" s="117">
        <v>405</v>
      </c>
      <c r="AI64" s="117">
        <v>606</v>
      </c>
      <c r="AJ64" s="117">
        <v>1922</v>
      </c>
      <c r="AK64" s="117">
        <v>1231</v>
      </c>
      <c r="AL64" s="116"/>
      <c r="AM64" s="117">
        <f>SUM(AH64:AK64)</f>
        <v>4164</v>
      </c>
    </row>
    <row r="65" spans="1:41" ht="15.75">
      <c r="D65" s="27"/>
      <c r="E65" s="27"/>
      <c r="F65" s="27"/>
      <c r="G65" s="27"/>
      <c r="I65" s="20"/>
      <c r="J65" s="20"/>
      <c r="Q65" s="154" t="s">
        <v>136</v>
      </c>
      <c r="R65" s="117">
        <v>7639</v>
      </c>
      <c r="S65" s="117">
        <v>7604</v>
      </c>
      <c r="T65" s="117">
        <v>7932</v>
      </c>
      <c r="U65" s="117">
        <v>7700</v>
      </c>
      <c r="V65" s="117">
        <v>7217</v>
      </c>
      <c r="W65" s="117">
        <v>7487</v>
      </c>
      <c r="X65" s="117">
        <v>7799</v>
      </c>
      <c r="Y65" s="117">
        <v>8494</v>
      </c>
      <c r="Z65" s="117">
        <v>8186</v>
      </c>
      <c r="AA65" s="117">
        <v>8456</v>
      </c>
      <c r="AB65" s="117">
        <v>8630.1389999999992</v>
      </c>
      <c r="AC65" s="117">
        <v>9191</v>
      </c>
      <c r="AF65" s="165" t="s">
        <v>52</v>
      </c>
      <c r="AG65" s="117">
        <v>2932</v>
      </c>
      <c r="AH65" s="117">
        <v>2932</v>
      </c>
      <c r="AI65" s="117">
        <v>0</v>
      </c>
      <c r="AJ65" s="117">
        <v>0</v>
      </c>
      <c r="AK65" s="117">
        <v>0</v>
      </c>
      <c r="AL65" s="116"/>
      <c r="AM65" s="117">
        <f t="shared" ref="AM65:AM74" si="3">SUM(AH65:AK65)</f>
        <v>2932</v>
      </c>
    </row>
    <row r="66" spans="1:41" ht="15.75">
      <c r="D66" s="27"/>
      <c r="E66" s="27"/>
      <c r="F66" s="27"/>
      <c r="G66" s="27"/>
      <c r="I66" s="20"/>
      <c r="J66" s="20"/>
      <c r="Q66" s="154" t="s">
        <v>135</v>
      </c>
      <c r="R66" s="121">
        <v>19339</v>
      </c>
      <c r="S66" s="121">
        <v>19548</v>
      </c>
      <c r="T66" s="121">
        <v>17207</v>
      </c>
      <c r="U66" s="121">
        <v>17283</v>
      </c>
      <c r="V66" s="117">
        <v>15140</v>
      </c>
      <c r="W66" s="117">
        <v>15862</v>
      </c>
      <c r="X66" s="117">
        <v>16253</v>
      </c>
      <c r="Y66" s="117">
        <v>16651</v>
      </c>
      <c r="Z66" s="117">
        <v>16283</v>
      </c>
      <c r="AA66" s="117">
        <v>16944</v>
      </c>
      <c r="AB66" s="117">
        <v>12446</v>
      </c>
      <c r="AC66" s="117">
        <v>8973</v>
      </c>
      <c r="AF66" s="165" t="s">
        <v>0</v>
      </c>
      <c r="AG66" s="117">
        <v>13431</v>
      </c>
      <c r="AH66" s="117">
        <v>599</v>
      </c>
      <c r="AI66" s="117">
        <v>7564</v>
      </c>
      <c r="AJ66" s="117">
        <v>5124</v>
      </c>
      <c r="AK66" s="117">
        <v>144</v>
      </c>
      <c r="AL66" s="116"/>
      <c r="AM66" s="117">
        <f t="shared" si="3"/>
        <v>13431</v>
      </c>
    </row>
    <row r="67" spans="1:41" ht="15.75">
      <c r="D67" s="27"/>
      <c r="E67" s="27"/>
      <c r="F67" s="27"/>
      <c r="G67" s="27"/>
      <c r="I67" s="20"/>
      <c r="J67" s="20"/>
      <c r="P67" s="53"/>
      <c r="Q67" s="154" t="s">
        <v>134</v>
      </c>
      <c r="R67" s="117">
        <v>73828</v>
      </c>
      <c r="S67" s="117">
        <v>66724</v>
      </c>
      <c r="T67" s="117">
        <v>68553</v>
      </c>
      <c r="U67" s="117">
        <v>63416</v>
      </c>
      <c r="V67" s="117">
        <v>56462</v>
      </c>
      <c r="W67" s="117">
        <v>54848</v>
      </c>
      <c r="X67" s="117">
        <v>47410</v>
      </c>
      <c r="Y67" s="121">
        <v>44829</v>
      </c>
      <c r="Z67" s="121">
        <v>40973</v>
      </c>
      <c r="AA67" s="117">
        <v>39455</v>
      </c>
      <c r="AB67" s="117">
        <v>42993</v>
      </c>
      <c r="AC67" s="117">
        <v>43058</v>
      </c>
      <c r="AF67" s="165" t="s">
        <v>3</v>
      </c>
      <c r="AG67" s="117">
        <v>4020</v>
      </c>
      <c r="AH67" s="117">
        <v>0</v>
      </c>
      <c r="AI67" s="117">
        <v>159</v>
      </c>
      <c r="AJ67" s="117">
        <v>3821</v>
      </c>
      <c r="AK67" s="117">
        <v>41</v>
      </c>
      <c r="AL67" s="116"/>
      <c r="AM67" s="117">
        <f t="shared" si="3"/>
        <v>4021</v>
      </c>
      <c r="AO67" s="53"/>
    </row>
    <row r="68" spans="1:41" ht="15.75">
      <c r="D68" s="27"/>
      <c r="E68" s="27"/>
      <c r="F68" s="27"/>
      <c r="G68" s="27"/>
      <c r="I68" s="20"/>
      <c r="J68" s="20"/>
      <c r="Q68" s="154" t="s">
        <v>137</v>
      </c>
      <c r="R68" s="117">
        <v>4190</v>
      </c>
      <c r="S68" s="117">
        <v>3744</v>
      </c>
      <c r="T68" s="117">
        <v>4121</v>
      </c>
      <c r="U68" s="117">
        <v>3709</v>
      </c>
      <c r="V68" s="117">
        <v>3262</v>
      </c>
      <c r="W68" s="121">
        <v>2332</v>
      </c>
      <c r="X68" s="121">
        <v>2489</v>
      </c>
      <c r="Y68" s="117">
        <v>2859</v>
      </c>
      <c r="Z68" s="117">
        <v>2475</v>
      </c>
      <c r="AA68" s="117">
        <v>2761</v>
      </c>
      <c r="AB68" s="117">
        <v>2483</v>
      </c>
      <c r="AC68" s="117">
        <v>2187</v>
      </c>
      <c r="AF68" s="165" t="s">
        <v>61</v>
      </c>
      <c r="AG68" s="117">
        <v>929</v>
      </c>
      <c r="AH68" s="117">
        <v>0</v>
      </c>
      <c r="AI68" s="117">
        <v>277</v>
      </c>
      <c r="AJ68" s="117">
        <v>571</v>
      </c>
      <c r="AK68" s="117">
        <v>81</v>
      </c>
      <c r="AL68" s="116"/>
      <c r="AM68" s="117">
        <f t="shared" si="3"/>
        <v>929</v>
      </c>
    </row>
    <row r="69" spans="1:41" ht="15.75">
      <c r="D69" s="27"/>
      <c r="E69" s="27"/>
      <c r="F69" s="27"/>
      <c r="G69" s="27"/>
      <c r="I69" s="20"/>
      <c r="J69" s="20"/>
      <c r="R69" s="151">
        <f t="shared" ref="R69:X69" si="4">SUM(R65:R68)</f>
        <v>104996</v>
      </c>
      <c r="S69" s="151">
        <f t="shared" si="4"/>
        <v>97620</v>
      </c>
      <c r="T69" s="151">
        <f>SUM(T65:T68)</f>
        <v>97813</v>
      </c>
      <c r="U69" s="151">
        <f>SUM(U65:U68)</f>
        <v>92108</v>
      </c>
      <c r="V69" s="151">
        <f t="shared" si="4"/>
        <v>82081</v>
      </c>
      <c r="W69" s="151">
        <f>SUM(W65:W68)</f>
        <v>80529</v>
      </c>
      <c r="X69" s="151">
        <f t="shared" si="4"/>
        <v>73951</v>
      </c>
      <c r="Y69" s="151">
        <f>SUM(Y65:Y68)</f>
        <v>72833</v>
      </c>
      <c r="Z69" s="151">
        <f>SUM(Z65:Z68)</f>
        <v>67917</v>
      </c>
      <c r="AA69" s="151">
        <f>SUM(AA65:AA68)</f>
        <v>67616</v>
      </c>
      <c r="AB69" s="151">
        <f>SUM(AB65:AB68)</f>
        <v>66552.138999999996</v>
      </c>
      <c r="AC69" s="151">
        <f>SUM(AC65:AC68)</f>
        <v>63409</v>
      </c>
      <c r="AF69" s="165" t="s">
        <v>7</v>
      </c>
      <c r="AG69" s="117">
        <v>27878</v>
      </c>
      <c r="AH69" s="117">
        <v>2666</v>
      </c>
      <c r="AI69" s="117">
        <v>1392</v>
      </c>
      <c r="AJ69" s="117">
        <v>23353</v>
      </c>
      <c r="AK69" s="117">
        <v>466</v>
      </c>
      <c r="AL69" s="116"/>
      <c r="AM69" s="117">
        <f t="shared" si="3"/>
        <v>27877</v>
      </c>
      <c r="AN69" s="53"/>
    </row>
    <row r="70" spans="1:41" ht="15.75">
      <c r="I70" s="20"/>
      <c r="Q70" s="145" t="s">
        <v>169</v>
      </c>
      <c r="AF70" s="165" t="s">
        <v>4</v>
      </c>
      <c r="AG70" s="117">
        <v>6060</v>
      </c>
      <c r="AH70" s="117">
        <v>0</v>
      </c>
      <c r="AI70" s="117">
        <v>6060</v>
      </c>
      <c r="AJ70" s="117">
        <v>0</v>
      </c>
      <c r="AK70" s="117">
        <v>0</v>
      </c>
      <c r="AL70" s="116"/>
      <c r="AM70" s="117">
        <f t="shared" si="3"/>
        <v>6060</v>
      </c>
    </row>
    <row r="71" spans="1:41" ht="15.75">
      <c r="I71" s="20"/>
      <c r="AF71" s="165" t="s">
        <v>1</v>
      </c>
      <c r="AG71" s="117">
        <v>2344</v>
      </c>
      <c r="AH71" s="117">
        <v>211</v>
      </c>
      <c r="AI71" s="117">
        <v>25</v>
      </c>
      <c r="AJ71" s="117">
        <v>2095</v>
      </c>
      <c r="AK71" s="117">
        <v>13</v>
      </c>
      <c r="AL71" s="116"/>
      <c r="AM71" s="117">
        <f t="shared" si="3"/>
        <v>2344</v>
      </c>
    </row>
    <row r="72" spans="1:41" ht="15.75">
      <c r="I72" s="20"/>
      <c r="AF72" s="165" t="s">
        <v>60</v>
      </c>
      <c r="AG72" s="117">
        <v>1054</v>
      </c>
      <c r="AH72" s="117">
        <v>0</v>
      </c>
      <c r="AI72" s="117">
        <v>158</v>
      </c>
      <c r="AJ72" s="117">
        <v>390</v>
      </c>
      <c r="AK72" s="117">
        <v>506</v>
      </c>
      <c r="AL72" s="116"/>
      <c r="AM72" s="117">
        <f t="shared" si="3"/>
        <v>1054</v>
      </c>
      <c r="AO72" s="53"/>
    </row>
    <row r="73" spans="1:41" ht="15.75">
      <c r="I73" s="20"/>
      <c r="Q73" s="140" t="s">
        <v>203</v>
      </c>
      <c r="R73" s="141"/>
      <c r="S73" s="141"/>
      <c r="T73" s="141"/>
      <c r="U73" s="141"/>
      <c r="V73" s="141"/>
      <c r="W73" s="141"/>
      <c r="X73" s="141"/>
      <c r="Y73" s="141"/>
      <c r="Z73" s="141"/>
      <c r="AF73" s="165" t="s">
        <v>59</v>
      </c>
      <c r="AG73" s="117">
        <v>986</v>
      </c>
      <c r="AH73" s="117">
        <v>986</v>
      </c>
      <c r="AI73" s="117">
        <v>0</v>
      </c>
      <c r="AJ73" s="117">
        <v>0</v>
      </c>
      <c r="AK73" s="117">
        <v>0</v>
      </c>
      <c r="AL73" s="116"/>
      <c r="AM73" s="117">
        <f t="shared" si="3"/>
        <v>986</v>
      </c>
    </row>
    <row r="74" spans="1:41" ht="15.75">
      <c r="I74" s="20"/>
      <c r="AF74" s="165" t="s">
        <v>2</v>
      </c>
      <c r="AG74" s="117">
        <v>10153</v>
      </c>
      <c r="AH74" s="117">
        <v>0</v>
      </c>
      <c r="AI74" s="117">
        <v>12</v>
      </c>
      <c r="AJ74" s="117">
        <v>10134</v>
      </c>
      <c r="AK74" s="117">
        <v>7</v>
      </c>
      <c r="AL74" s="116"/>
      <c r="AM74" s="117">
        <f t="shared" si="3"/>
        <v>10153</v>
      </c>
      <c r="AN74" s="53"/>
    </row>
    <row r="75" spans="1:41" ht="15.75">
      <c r="I75" s="20"/>
      <c r="AF75" s="164" t="s">
        <v>153</v>
      </c>
      <c r="AG75" s="166">
        <f>SUM(AG64:AG74)</f>
        <v>73952</v>
      </c>
      <c r="AH75" s="166">
        <f>SUM(AH64:AH74)</f>
        <v>7799</v>
      </c>
      <c r="AI75" s="166">
        <f>SUM(AI64:AI74)</f>
        <v>16253</v>
      </c>
      <c r="AJ75" s="166">
        <f>SUM(AJ64:AJ74)</f>
        <v>47410</v>
      </c>
      <c r="AK75" s="166">
        <f>SUM(AK64:AK74)</f>
        <v>2489</v>
      </c>
      <c r="AL75" s="167"/>
      <c r="AM75" s="166">
        <f>SUM(AM64:AM74)</f>
        <v>73951</v>
      </c>
    </row>
    <row r="76" spans="1:41">
      <c r="I76" s="20"/>
    </row>
    <row r="77" spans="1:41">
      <c r="I77" s="20"/>
      <c r="AF77" s="53"/>
      <c r="AG77" s="53"/>
      <c r="AH77" s="53"/>
      <c r="AI77" s="53"/>
      <c r="AJ77" s="53"/>
      <c r="AK77" s="53"/>
      <c r="AL77" s="53"/>
      <c r="AM77" s="53"/>
      <c r="AN77" s="53"/>
      <c r="AO77" s="53"/>
    </row>
    <row r="78" spans="1:41" ht="15.75">
      <c r="I78" s="20"/>
      <c r="AF78" s="140" t="s">
        <v>155</v>
      </c>
      <c r="AG78" s="141"/>
      <c r="AH78" s="141"/>
      <c r="AI78" s="141"/>
      <c r="AJ78" s="141"/>
      <c r="AK78" s="141"/>
      <c r="AL78" s="141"/>
      <c r="AM78" s="141"/>
      <c r="AN78" s="141"/>
      <c r="AO78" s="141"/>
    </row>
    <row r="79" spans="1:41">
      <c r="I79" s="20"/>
    </row>
    <row r="80" spans="1:41" ht="18">
      <c r="A80" s="140" t="s">
        <v>192</v>
      </c>
      <c r="B80" s="141"/>
      <c r="C80" s="141"/>
      <c r="D80" s="142"/>
      <c r="E80" s="182" t="s">
        <v>163</v>
      </c>
      <c r="F80" s="142"/>
      <c r="H80" s="140" t="s">
        <v>193</v>
      </c>
      <c r="I80" s="141"/>
      <c r="J80" s="148"/>
      <c r="K80" s="141"/>
      <c r="L80" s="182" t="s">
        <v>177</v>
      </c>
      <c r="M80" s="141"/>
      <c r="N80" s="141"/>
      <c r="O80" s="141"/>
    </row>
    <row r="82" spans="9:41">
      <c r="I82" s="20"/>
      <c r="AF82" s="53"/>
      <c r="AG82" s="53"/>
      <c r="AH82" s="53"/>
      <c r="AI82" s="53"/>
      <c r="AJ82" s="53"/>
      <c r="AK82" s="53"/>
      <c r="AL82" s="53"/>
      <c r="AM82" s="53"/>
      <c r="AN82" s="53"/>
      <c r="AO82" s="53"/>
    </row>
    <row r="83" spans="9:41">
      <c r="I83" s="20"/>
    </row>
    <row r="84" spans="9:41">
      <c r="I84" s="20"/>
    </row>
    <row r="85" spans="9:41">
      <c r="I85" s="20"/>
    </row>
    <row r="86" spans="9:41">
      <c r="I86" s="20"/>
    </row>
    <row r="87" spans="9:41">
      <c r="I87" s="20"/>
      <c r="AF87" s="53"/>
      <c r="AG87" s="53"/>
      <c r="AH87" s="53"/>
      <c r="AI87" s="53"/>
      <c r="AJ87" s="53"/>
      <c r="AK87" s="53"/>
      <c r="AL87" s="53"/>
      <c r="AM87" s="53"/>
      <c r="AN87" s="53"/>
      <c r="AO87" s="53"/>
    </row>
    <row r="88" spans="9:41">
      <c r="I88" s="20"/>
    </row>
    <row r="89" spans="9:41">
      <c r="I89" s="20"/>
    </row>
    <row r="90" spans="9:41">
      <c r="I90" s="20"/>
    </row>
    <row r="91" spans="9:41">
      <c r="I91" s="20"/>
    </row>
    <row r="92" spans="9:41">
      <c r="I92" s="20"/>
      <c r="AF92" s="53"/>
      <c r="AG92" s="53"/>
      <c r="AH92" s="53"/>
      <c r="AI92" s="53"/>
      <c r="AJ92" s="53"/>
      <c r="AK92" s="53"/>
      <c r="AL92" s="53"/>
      <c r="AM92" s="53"/>
      <c r="AN92" s="53"/>
      <c r="AO92" s="53"/>
    </row>
    <row r="93" spans="9:41">
      <c r="I93" s="20"/>
    </row>
    <row r="94" spans="9:41">
      <c r="I94" s="20"/>
    </row>
    <row r="95" spans="9:41">
      <c r="I95" s="20"/>
    </row>
    <row r="96" spans="9:41">
      <c r="I96" s="20"/>
    </row>
    <row r="97" spans="1:41">
      <c r="I97" s="20"/>
      <c r="AF97" s="53"/>
      <c r="AG97" s="53"/>
      <c r="AH97" s="53"/>
      <c r="AI97" s="53"/>
      <c r="AJ97" s="53"/>
      <c r="AK97" s="53"/>
      <c r="AL97" s="53"/>
      <c r="AM97" s="53"/>
      <c r="AN97" s="53"/>
      <c r="AO97" s="53"/>
    </row>
    <row r="98" spans="1:41">
      <c r="I98" s="20"/>
    </row>
    <row r="99" spans="1:41" ht="18">
      <c r="A99" s="140" t="s">
        <v>194</v>
      </c>
      <c r="B99" s="141"/>
      <c r="C99" s="141"/>
      <c r="D99" s="142"/>
      <c r="E99" s="182" t="s">
        <v>164</v>
      </c>
      <c r="F99" s="142"/>
      <c r="H99" s="140" t="s">
        <v>198</v>
      </c>
      <c r="I99" s="141"/>
      <c r="J99" s="148"/>
      <c r="K99" s="141"/>
      <c r="L99" s="183" t="s">
        <v>165</v>
      </c>
      <c r="M99" s="141"/>
      <c r="N99" s="141"/>
      <c r="O99" s="141"/>
    </row>
    <row r="101" spans="1:41">
      <c r="I101" s="20"/>
    </row>
    <row r="102" spans="1:41">
      <c r="I102" s="20"/>
      <c r="AF102" s="53"/>
      <c r="AG102" s="53"/>
      <c r="AH102" s="53"/>
      <c r="AI102" s="53"/>
      <c r="AJ102" s="53"/>
      <c r="AK102" s="53"/>
      <c r="AL102" s="53"/>
      <c r="AM102" s="53"/>
      <c r="AN102" s="53"/>
      <c r="AO102" s="53"/>
    </row>
    <row r="103" spans="1:41" ht="15.75">
      <c r="I103" s="20"/>
      <c r="J103" s="20"/>
      <c r="Q103" s="145" t="s">
        <v>169</v>
      </c>
    </row>
    <row r="104" spans="1:41">
      <c r="I104" s="20"/>
      <c r="J104" s="20"/>
    </row>
    <row r="105" spans="1:41" ht="15.75">
      <c r="I105" s="20"/>
      <c r="J105" s="20"/>
      <c r="AF105" s="145" t="s">
        <v>147</v>
      </c>
    </row>
    <row r="106" spans="1:41">
      <c r="I106" s="20"/>
      <c r="J106" s="20"/>
    </row>
    <row r="107" spans="1:41">
      <c r="I107" s="20"/>
      <c r="J107" s="20"/>
    </row>
    <row r="108" spans="1:41">
      <c r="I108" s="20"/>
      <c r="J108" s="20"/>
    </row>
    <row r="109" spans="1:41">
      <c r="I109" s="20"/>
      <c r="J109" s="20"/>
    </row>
    <row r="110" spans="1:41">
      <c r="I110" s="20"/>
      <c r="J110" s="20"/>
    </row>
    <row r="111" spans="1:41">
      <c r="I111" s="20"/>
      <c r="J111" s="20"/>
    </row>
    <row r="118" spans="1:39" ht="18">
      <c r="A118" s="140" t="s">
        <v>195</v>
      </c>
      <c r="B118" s="141"/>
      <c r="C118" s="141"/>
      <c r="D118" s="142"/>
      <c r="E118" s="182" t="s">
        <v>166</v>
      </c>
      <c r="F118" s="142"/>
      <c r="AF118" s="173" t="s">
        <v>146</v>
      </c>
    </row>
    <row r="119" spans="1:39" ht="15.75">
      <c r="R119" s="164" t="s">
        <v>150</v>
      </c>
      <c r="S119" s="164" t="s">
        <v>138</v>
      </c>
      <c r="T119" s="164" t="s">
        <v>136</v>
      </c>
      <c r="U119" s="164" t="s">
        <v>135</v>
      </c>
      <c r="V119" s="164" t="s">
        <v>134</v>
      </c>
      <c r="W119" s="164" t="s">
        <v>137</v>
      </c>
      <c r="X119" s="163"/>
      <c r="AF119" s="164" t="s">
        <v>156</v>
      </c>
      <c r="AG119" s="164" t="s">
        <v>138</v>
      </c>
      <c r="AH119" s="164" t="s">
        <v>136</v>
      </c>
      <c r="AI119" s="164" t="s">
        <v>135</v>
      </c>
      <c r="AJ119" s="164" t="s">
        <v>134</v>
      </c>
      <c r="AK119" s="164" t="s">
        <v>137</v>
      </c>
      <c r="AL119" s="164"/>
      <c r="AM119" s="167"/>
    </row>
    <row r="120" spans="1:39" ht="15.75">
      <c r="R120" s="165" t="s">
        <v>6</v>
      </c>
      <c r="S120" s="117">
        <v>4570061</v>
      </c>
      <c r="T120" s="117">
        <v>345168</v>
      </c>
      <c r="U120" s="117">
        <v>330706</v>
      </c>
      <c r="V120" s="117">
        <v>2065366</v>
      </c>
      <c r="W120" s="117">
        <v>1828821</v>
      </c>
      <c r="AF120" s="165" t="s">
        <v>6</v>
      </c>
      <c r="AG120" s="117">
        <v>4493</v>
      </c>
      <c r="AH120" s="117">
        <v>468</v>
      </c>
      <c r="AI120" s="117">
        <v>439</v>
      </c>
      <c r="AJ120" s="117">
        <v>2059</v>
      </c>
      <c r="AK120" s="117">
        <v>1527</v>
      </c>
      <c r="AL120" s="116"/>
      <c r="AM120" s="117">
        <f>SUM(AH120:AK120)</f>
        <v>4493</v>
      </c>
    </row>
    <row r="121" spans="1:39" ht="15.75">
      <c r="R121" s="165" t="s">
        <v>52</v>
      </c>
      <c r="S121" s="117">
        <v>2571913</v>
      </c>
      <c r="T121" s="117">
        <v>2571913</v>
      </c>
      <c r="U121" s="117">
        <v>0</v>
      </c>
      <c r="V121" s="117">
        <v>0</v>
      </c>
      <c r="W121" s="117">
        <v>0</v>
      </c>
      <c r="AF121" s="165" t="s">
        <v>52</v>
      </c>
      <c r="AG121" s="117">
        <v>2610</v>
      </c>
      <c r="AH121" s="117">
        <v>2610</v>
      </c>
      <c r="AI121" s="117">
        <v>0</v>
      </c>
      <c r="AJ121" s="117">
        <v>0</v>
      </c>
      <c r="AK121" s="117">
        <v>0</v>
      </c>
      <c r="AL121" s="116"/>
      <c r="AM121" s="117">
        <f t="shared" ref="AM121:AM130" si="5">SUM(AH121:AK121)</f>
        <v>2610</v>
      </c>
    </row>
    <row r="122" spans="1:39" ht="15.75">
      <c r="R122" s="165" t="s">
        <v>0</v>
      </c>
      <c r="S122" s="117">
        <v>12552124</v>
      </c>
      <c r="T122" s="117">
        <v>446748</v>
      </c>
      <c r="U122" s="117">
        <v>6904211</v>
      </c>
      <c r="V122" s="117">
        <v>4685485</v>
      </c>
      <c r="W122" s="117">
        <v>515680</v>
      </c>
      <c r="AF122" s="165" t="s">
        <v>0</v>
      </c>
      <c r="AG122" s="117">
        <v>15421</v>
      </c>
      <c r="AH122" s="117">
        <v>588</v>
      </c>
      <c r="AI122" s="117">
        <v>8778</v>
      </c>
      <c r="AJ122" s="117">
        <v>5945</v>
      </c>
      <c r="AK122" s="117">
        <v>109</v>
      </c>
      <c r="AL122" s="116"/>
      <c r="AM122" s="117">
        <f t="shared" si="5"/>
        <v>15420</v>
      </c>
    </row>
    <row r="123" spans="1:39" ht="15.75">
      <c r="R123" s="165" t="s">
        <v>3</v>
      </c>
      <c r="S123" s="117">
        <v>2864039</v>
      </c>
      <c r="T123" s="117">
        <v>0</v>
      </c>
      <c r="U123" s="117">
        <v>73490</v>
      </c>
      <c r="V123" s="117">
        <v>2726958</v>
      </c>
      <c r="W123" s="117">
        <v>63591</v>
      </c>
      <c r="AF123" s="165" t="s">
        <v>3</v>
      </c>
      <c r="AG123" s="117">
        <v>2628</v>
      </c>
      <c r="AH123" s="117">
        <v>0</v>
      </c>
      <c r="AI123" s="117">
        <v>144</v>
      </c>
      <c r="AJ123" s="117">
        <v>2408</v>
      </c>
      <c r="AK123" s="117">
        <v>76</v>
      </c>
      <c r="AL123" s="116"/>
      <c r="AM123" s="117">
        <f t="shared" si="5"/>
        <v>2628</v>
      </c>
    </row>
    <row r="124" spans="1:39" ht="15.75">
      <c r="R124" s="165" t="s">
        <v>61</v>
      </c>
      <c r="S124" s="117">
        <v>809942</v>
      </c>
      <c r="T124" s="117">
        <v>0</v>
      </c>
      <c r="U124" s="117">
        <v>299559</v>
      </c>
      <c r="V124" s="117">
        <v>450942</v>
      </c>
      <c r="W124" s="117">
        <v>59441</v>
      </c>
      <c r="AF124" s="165" t="s">
        <v>61</v>
      </c>
      <c r="AG124" s="117">
        <v>842</v>
      </c>
      <c r="AH124" s="117">
        <v>0</v>
      </c>
      <c r="AI124" s="117">
        <v>294</v>
      </c>
      <c r="AJ124" s="117">
        <v>467</v>
      </c>
      <c r="AK124" s="117">
        <v>82</v>
      </c>
      <c r="AL124" s="116"/>
      <c r="AM124" s="117">
        <f t="shared" si="5"/>
        <v>843</v>
      </c>
    </row>
    <row r="125" spans="1:39" ht="15.75">
      <c r="R125" s="165" t="s">
        <v>7</v>
      </c>
      <c r="S125" s="117">
        <v>36690185</v>
      </c>
      <c r="T125" s="117">
        <v>2494191</v>
      </c>
      <c r="U125" s="117">
        <v>1840497</v>
      </c>
      <c r="V125" s="117">
        <v>31913166</v>
      </c>
      <c r="W125" s="117">
        <v>442331</v>
      </c>
      <c r="AF125" s="165" t="s">
        <v>7</v>
      </c>
      <c r="AG125" s="117">
        <v>25332</v>
      </c>
      <c r="AH125" s="117">
        <v>2798</v>
      </c>
      <c r="AI125" s="117">
        <v>1283</v>
      </c>
      <c r="AJ125" s="117">
        <v>20739</v>
      </c>
      <c r="AK125" s="117">
        <v>512</v>
      </c>
      <c r="AL125" s="116"/>
      <c r="AM125" s="117">
        <f t="shared" si="5"/>
        <v>25332</v>
      </c>
    </row>
    <row r="126" spans="1:39" ht="15.75">
      <c r="R126" s="165" t="s">
        <v>4</v>
      </c>
      <c r="S126" s="117">
        <v>5590653</v>
      </c>
      <c r="T126" s="117">
        <v>0</v>
      </c>
      <c r="U126" s="117">
        <v>5590653</v>
      </c>
      <c r="V126" s="117">
        <v>0</v>
      </c>
      <c r="W126" s="117">
        <v>0</v>
      </c>
      <c r="AF126" s="165" t="s">
        <v>4</v>
      </c>
      <c r="AG126" s="117">
        <v>5541</v>
      </c>
      <c r="AH126" s="117">
        <v>0</v>
      </c>
      <c r="AI126" s="117">
        <v>5541</v>
      </c>
      <c r="AJ126" s="117">
        <v>0</v>
      </c>
      <c r="AK126" s="117">
        <v>0</v>
      </c>
      <c r="AL126" s="116"/>
      <c r="AM126" s="117">
        <f t="shared" si="5"/>
        <v>5541</v>
      </c>
    </row>
    <row r="127" spans="1:39" ht="15.75">
      <c r="R127" s="165" t="s">
        <v>1</v>
      </c>
      <c r="S127" s="117">
        <v>3241494</v>
      </c>
      <c r="T127" s="117">
        <v>181740</v>
      </c>
      <c r="U127" s="117">
        <v>12410</v>
      </c>
      <c r="V127" s="117">
        <v>3026438</v>
      </c>
      <c r="W127" s="117">
        <v>20906</v>
      </c>
      <c r="AF127" s="165" t="s">
        <v>1</v>
      </c>
      <c r="AG127" s="117">
        <v>1729</v>
      </c>
      <c r="AH127" s="117">
        <v>215</v>
      </c>
      <c r="AI127" s="117">
        <v>15</v>
      </c>
      <c r="AJ127" s="117">
        <v>1486</v>
      </c>
      <c r="AK127" s="117">
        <v>13</v>
      </c>
      <c r="AL127" s="116"/>
      <c r="AM127" s="117">
        <f t="shared" si="5"/>
        <v>1729</v>
      </c>
    </row>
    <row r="128" spans="1:39" ht="15.75">
      <c r="R128" s="165" t="s">
        <v>60</v>
      </c>
      <c r="S128" s="117">
        <v>796580</v>
      </c>
      <c r="T128" s="117">
        <v>0</v>
      </c>
      <c r="U128" s="117">
        <v>88298</v>
      </c>
      <c r="V128" s="117">
        <v>377249</v>
      </c>
      <c r="W128" s="117">
        <v>331033</v>
      </c>
      <c r="AF128" s="165" t="s">
        <v>60</v>
      </c>
      <c r="AG128" s="117">
        <v>1024</v>
      </c>
      <c r="AH128" s="117">
        <v>0</v>
      </c>
      <c r="AI128" s="117">
        <v>100</v>
      </c>
      <c r="AJ128" s="117">
        <v>386</v>
      </c>
      <c r="AK128" s="117">
        <v>538</v>
      </c>
      <c r="AL128" s="116"/>
      <c r="AM128" s="117">
        <f t="shared" si="5"/>
        <v>1024</v>
      </c>
    </row>
    <row r="129" spans="1:41" ht="15.75">
      <c r="R129" s="165" t="s">
        <v>171</v>
      </c>
      <c r="S129" s="117">
        <v>1176987</v>
      </c>
      <c r="T129" s="117">
        <v>1176987</v>
      </c>
      <c r="U129" s="117">
        <v>0</v>
      </c>
      <c r="V129" s="117">
        <v>0</v>
      </c>
      <c r="W129" s="117">
        <v>0</v>
      </c>
      <c r="AF129" s="165" t="s">
        <v>171</v>
      </c>
      <c r="AG129" s="117">
        <v>1815</v>
      </c>
      <c r="AH129" s="117">
        <v>1815</v>
      </c>
      <c r="AI129" s="117">
        <v>0</v>
      </c>
      <c r="AJ129" s="117">
        <v>0</v>
      </c>
      <c r="AK129" s="117">
        <v>0</v>
      </c>
      <c r="AL129" s="116"/>
      <c r="AM129" s="117">
        <f t="shared" si="5"/>
        <v>1815</v>
      </c>
    </row>
    <row r="130" spans="1:41" ht="15.75">
      <c r="R130" s="165" t="s">
        <v>2</v>
      </c>
      <c r="S130" s="117">
        <v>11216595</v>
      </c>
      <c r="T130" s="117">
        <v>0</v>
      </c>
      <c r="U130" s="117">
        <v>0</v>
      </c>
      <c r="V130" s="117">
        <v>11216595</v>
      </c>
      <c r="W130" s="117">
        <v>0</v>
      </c>
      <c r="AF130" s="165" t="s">
        <v>2</v>
      </c>
      <c r="AG130" s="117">
        <v>11398</v>
      </c>
      <c r="AH130" s="117">
        <v>0</v>
      </c>
      <c r="AI130" s="117">
        <v>57</v>
      </c>
      <c r="AJ130" s="117">
        <v>11339</v>
      </c>
      <c r="AK130" s="117">
        <v>2</v>
      </c>
      <c r="AL130" s="116"/>
      <c r="AM130" s="117">
        <f t="shared" si="5"/>
        <v>11398</v>
      </c>
    </row>
    <row r="131" spans="1:41" ht="15.75">
      <c r="R131" s="164" t="s">
        <v>153</v>
      </c>
      <c r="S131" s="166">
        <f>SUM(S120:S130)</f>
        <v>82080573</v>
      </c>
      <c r="T131" s="166">
        <f>SUM(T120:T130)</f>
        <v>7216747</v>
      </c>
      <c r="U131" s="166">
        <f>SUM(U120:U130)</f>
        <v>15139824</v>
      </c>
      <c r="V131" s="166">
        <f>SUM(V120:V130)</f>
        <v>56462199</v>
      </c>
      <c r="W131" s="166">
        <f>SUM(W120:W130)</f>
        <v>3261803</v>
      </c>
      <c r="X131" s="21"/>
      <c r="AF131" s="164" t="s">
        <v>153</v>
      </c>
      <c r="AG131" s="166">
        <f>SUM(AG120:AG130)</f>
        <v>72833</v>
      </c>
      <c r="AH131" s="166">
        <f>SUM(AH120:AH130)</f>
        <v>8494</v>
      </c>
      <c r="AI131" s="166">
        <f>SUM(AI120:AI130)</f>
        <v>16651</v>
      </c>
      <c r="AJ131" s="166">
        <f>SUM(AJ120:AJ130)</f>
        <v>44829</v>
      </c>
      <c r="AK131" s="166">
        <f>SUM(AK120:AK130)</f>
        <v>2859</v>
      </c>
      <c r="AL131" s="167"/>
      <c r="AM131" s="166">
        <f>SUM(AM120:AM130)</f>
        <v>72833</v>
      </c>
    </row>
    <row r="132" spans="1:41" ht="15.75">
      <c r="R132" s="140" t="s">
        <v>148</v>
      </c>
      <c r="S132" s="141"/>
      <c r="T132" s="141"/>
      <c r="U132" s="141"/>
      <c r="V132" s="141"/>
      <c r="W132" s="141"/>
      <c r="X132" s="141"/>
      <c r="Y132" s="141"/>
      <c r="Z132" s="141"/>
      <c r="AA132" s="141"/>
      <c r="AF132" s="140" t="s">
        <v>157</v>
      </c>
      <c r="AG132" s="141"/>
      <c r="AH132" s="141"/>
      <c r="AI132" s="141"/>
      <c r="AJ132" s="141"/>
      <c r="AK132" s="141"/>
      <c r="AL132" s="141"/>
      <c r="AM132" s="141"/>
      <c r="AN132" s="141"/>
      <c r="AO132" s="141"/>
    </row>
    <row r="133" spans="1:41">
      <c r="Q133" s="27"/>
      <c r="R133" s="1"/>
      <c r="S133" s="160"/>
      <c r="T133" s="160"/>
      <c r="U133" s="160"/>
      <c r="V133" s="160"/>
      <c r="W133" s="160"/>
      <c r="X133" s="160"/>
      <c r="Y133" s="27"/>
    </row>
    <row r="134" spans="1:41">
      <c r="Q134" s="27"/>
      <c r="R134" s="1"/>
      <c r="S134" s="160"/>
      <c r="T134" s="160"/>
      <c r="U134" s="160"/>
      <c r="V134" s="160"/>
      <c r="W134" s="160"/>
      <c r="X134" s="160"/>
      <c r="Y134" s="27"/>
    </row>
    <row r="135" spans="1:41">
      <c r="Q135" s="27"/>
      <c r="R135" s="27"/>
      <c r="S135" s="27"/>
      <c r="T135" s="27"/>
      <c r="U135" s="27"/>
      <c r="V135" s="27"/>
      <c r="W135" s="27"/>
      <c r="X135" s="27"/>
      <c r="Y135" s="27"/>
    </row>
    <row r="136" spans="1:41">
      <c r="R136" s="23"/>
    </row>
    <row r="137" spans="1:41" ht="18">
      <c r="A137" s="140" t="s">
        <v>196</v>
      </c>
      <c r="B137" s="141"/>
      <c r="C137" s="141"/>
      <c r="D137" s="142"/>
      <c r="E137" s="183" t="s">
        <v>167</v>
      </c>
      <c r="F137" s="142"/>
      <c r="H137" s="140" t="s">
        <v>199</v>
      </c>
      <c r="I137" s="148"/>
      <c r="J137" s="148"/>
      <c r="K137" s="141"/>
      <c r="L137" s="183" t="s">
        <v>167</v>
      </c>
      <c r="M137" s="141"/>
      <c r="N137" s="141"/>
      <c r="O137" s="141"/>
    </row>
    <row r="156" spans="1:32" ht="18">
      <c r="A156" s="140" t="s">
        <v>197</v>
      </c>
      <c r="B156" s="141"/>
      <c r="C156" s="141"/>
      <c r="D156" s="142"/>
      <c r="E156" s="183" t="s">
        <v>168</v>
      </c>
      <c r="F156" s="142"/>
      <c r="H156" s="140" t="s">
        <v>200</v>
      </c>
      <c r="I156" s="148"/>
      <c r="J156" s="148"/>
      <c r="K156" s="141"/>
      <c r="L156" s="183" t="s">
        <v>168</v>
      </c>
      <c r="M156" s="141"/>
      <c r="N156" s="141"/>
      <c r="O156" s="141"/>
    </row>
    <row r="157" spans="1:32" ht="15.75">
      <c r="R157" s="145" t="s">
        <v>147</v>
      </c>
    </row>
    <row r="159" spans="1:32" ht="15.75">
      <c r="AF159" s="145" t="s">
        <v>147</v>
      </c>
    </row>
    <row r="165" spans="1:41">
      <c r="AF165" s="173" t="s">
        <v>146</v>
      </c>
    </row>
    <row r="166" spans="1:41" ht="15.75">
      <c r="AA166" s="89"/>
      <c r="AB166" s="156"/>
      <c r="AC166" s="156"/>
      <c r="AD166" s="156"/>
      <c r="AE166" s="156"/>
      <c r="AF166" s="164" t="s">
        <v>158</v>
      </c>
      <c r="AG166" s="164" t="s">
        <v>138</v>
      </c>
      <c r="AH166" s="164" t="s">
        <v>136</v>
      </c>
      <c r="AI166" s="164" t="s">
        <v>135</v>
      </c>
      <c r="AJ166" s="164" t="s">
        <v>134</v>
      </c>
      <c r="AK166" s="164" t="s">
        <v>137</v>
      </c>
      <c r="AL166" s="164"/>
      <c r="AM166" s="167"/>
    </row>
    <row r="167" spans="1:41" ht="15.75">
      <c r="AA167" s="27"/>
      <c r="AB167" s="27"/>
      <c r="AC167" s="27"/>
      <c r="AD167" s="27"/>
      <c r="AE167" s="22"/>
      <c r="AF167" s="165" t="s">
        <v>6</v>
      </c>
      <c r="AG167" s="117">
        <v>4264</v>
      </c>
      <c r="AH167" s="117">
        <v>474</v>
      </c>
      <c r="AI167" s="117">
        <v>474</v>
      </c>
      <c r="AJ167" s="117">
        <v>1987</v>
      </c>
      <c r="AK167" s="117">
        <v>1329</v>
      </c>
      <c r="AL167" s="116"/>
      <c r="AM167" s="117">
        <f t="shared" ref="AM167:AM177" si="6">SUM(AH167:AK167)</f>
        <v>4264</v>
      </c>
    </row>
    <row r="168" spans="1:41" ht="15.75">
      <c r="AA168" s="27"/>
      <c r="AB168" s="27"/>
      <c r="AC168" s="27"/>
      <c r="AD168" s="27"/>
      <c r="AE168" s="73"/>
      <c r="AF168" s="165" t="s">
        <v>52</v>
      </c>
      <c r="AG168" s="117">
        <v>2364</v>
      </c>
      <c r="AH168" s="117">
        <v>2364</v>
      </c>
      <c r="AI168" s="117">
        <v>0</v>
      </c>
      <c r="AJ168" s="117">
        <v>0</v>
      </c>
      <c r="AK168" s="117">
        <v>0</v>
      </c>
      <c r="AL168" s="116"/>
      <c r="AM168" s="117">
        <f t="shared" si="6"/>
        <v>2364</v>
      </c>
    </row>
    <row r="169" spans="1:41" ht="15.75">
      <c r="AA169" s="27"/>
      <c r="AB169" s="27"/>
      <c r="AC169" s="27"/>
      <c r="AD169" s="27"/>
      <c r="AE169" s="73"/>
      <c r="AF169" s="165" t="s">
        <v>0</v>
      </c>
      <c r="AG169" s="117">
        <v>14783</v>
      </c>
      <c r="AH169" s="117">
        <v>499</v>
      </c>
      <c r="AI169" s="117">
        <v>8377</v>
      </c>
      <c r="AJ169" s="117">
        <v>5777</v>
      </c>
      <c r="AK169" s="117">
        <v>130</v>
      </c>
      <c r="AL169" s="116"/>
      <c r="AM169" s="117">
        <f t="shared" si="6"/>
        <v>14783</v>
      </c>
    </row>
    <row r="170" spans="1:41" ht="15.75">
      <c r="AA170" s="27"/>
      <c r="AB170" s="27"/>
      <c r="AC170" s="27"/>
      <c r="AD170" s="27"/>
      <c r="AE170" s="22"/>
      <c r="AF170" s="165" t="s">
        <v>3</v>
      </c>
      <c r="AG170" s="117">
        <v>3378</v>
      </c>
      <c r="AH170" s="117">
        <v>0</v>
      </c>
      <c r="AI170" s="117">
        <v>115</v>
      </c>
      <c r="AJ170" s="117">
        <v>3178</v>
      </c>
      <c r="AK170" s="117">
        <v>85</v>
      </c>
      <c r="AL170" s="116"/>
      <c r="AM170" s="117">
        <f t="shared" si="6"/>
        <v>3378</v>
      </c>
    </row>
    <row r="171" spans="1:41" ht="15.75">
      <c r="AA171" s="176"/>
      <c r="AB171" s="176"/>
      <c r="AC171" s="176"/>
      <c r="AD171" s="176"/>
      <c r="AE171" s="177"/>
      <c r="AF171" s="165" t="s">
        <v>61</v>
      </c>
      <c r="AG171" s="117">
        <v>815</v>
      </c>
      <c r="AH171" s="117">
        <v>0</v>
      </c>
      <c r="AI171" s="117">
        <v>369</v>
      </c>
      <c r="AJ171" s="117">
        <v>379</v>
      </c>
      <c r="AK171" s="117">
        <v>67</v>
      </c>
      <c r="AL171" s="116"/>
      <c r="AM171" s="117">
        <f t="shared" si="6"/>
        <v>815</v>
      </c>
    </row>
    <row r="172" spans="1:41" ht="15.75">
      <c r="AA172" s="27"/>
      <c r="AB172" s="27"/>
      <c r="AC172" s="27"/>
      <c r="AD172" s="27"/>
      <c r="AE172" s="84"/>
      <c r="AF172" s="165" t="s">
        <v>7</v>
      </c>
      <c r="AG172" s="117">
        <v>26365</v>
      </c>
      <c r="AH172" s="117">
        <v>2828</v>
      </c>
      <c r="AI172" s="117">
        <v>1125</v>
      </c>
      <c r="AJ172" s="117">
        <v>22109</v>
      </c>
      <c r="AK172" s="117">
        <v>273</v>
      </c>
      <c r="AL172" s="116"/>
      <c r="AM172" s="117">
        <f t="shared" si="6"/>
        <v>26335</v>
      </c>
    </row>
    <row r="173" spans="1:41" ht="15.75">
      <c r="AA173" s="27"/>
      <c r="AB173" s="27"/>
      <c r="AC173" s="27"/>
      <c r="AD173" s="27"/>
      <c r="AE173" s="84"/>
      <c r="AF173" s="165" t="s">
        <v>4</v>
      </c>
      <c r="AG173" s="117">
        <v>5746</v>
      </c>
      <c r="AH173" s="117">
        <v>0</v>
      </c>
      <c r="AI173" s="117">
        <v>5746</v>
      </c>
      <c r="AJ173" s="117">
        <v>0</v>
      </c>
      <c r="AK173" s="117">
        <v>0</v>
      </c>
      <c r="AL173" s="116"/>
      <c r="AM173" s="117">
        <f t="shared" si="6"/>
        <v>5746</v>
      </c>
    </row>
    <row r="174" spans="1:41" ht="15.75">
      <c r="A174" s="145" t="s">
        <v>147</v>
      </c>
      <c r="AA174" s="27"/>
      <c r="AB174" s="27"/>
      <c r="AC174" s="27"/>
      <c r="AD174" s="27"/>
      <c r="AE174" s="22"/>
      <c r="AF174" s="165" t="s">
        <v>1</v>
      </c>
      <c r="AG174" s="117">
        <v>1054</v>
      </c>
      <c r="AH174" s="117">
        <v>208</v>
      </c>
      <c r="AI174" s="117">
        <v>11</v>
      </c>
      <c r="AJ174" s="117">
        <v>824</v>
      </c>
      <c r="AK174" s="117">
        <v>11</v>
      </c>
      <c r="AL174" s="116"/>
      <c r="AM174" s="117">
        <f t="shared" si="6"/>
        <v>1054</v>
      </c>
    </row>
    <row r="175" spans="1:41" ht="15.75">
      <c r="AA175" s="27"/>
      <c r="AB175" s="27"/>
      <c r="AC175" s="27"/>
      <c r="AD175" s="27"/>
      <c r="AE175" s="84"/>
      <c r="AF175" s="165" t="s">
        <v>60</v>
      </c>
      <c r="AG175" s="117">
        <v>971</v>
      </c>
      <c r="AH175" s="117">
        <v>0</v>
      </c>
      <c r="AI175" s="117">
        <v>53</v>
      </c>
      <c r="AJ175" s="117">
        <v>364</v>
      </c>
      <c r="AK175" s="117">
        <v>554</v>
      </c>
      <c r="AL175" s="116"/>
      <c r="AM175" s="117">
        <f t="shared" si="6"/>
        <v>971</v>
      </c>
    </row>
    <row r="176" spans="1:41" ht="15.75">
      <c r="AA176" s="176"/>
      <c r="AB176" s="176"/>
      <c r="AC176" s="176"/>
      <c r="AD176" s="176"/>
      <c r="AE176" s="178"/>
      <c r="AF176" s="193" t="s">
        <v>171</v>
      </c>
      <c r="AG176" s="121">
        <v>1783</v>
      </c>
      <c r="AH176" s="121">
        <v>1783</v>
      </c>
      <c r="AI176" s="121">
        <v>0</v>
      </c>
      <c r="AJ176" s="121">
        <v>0</v>
      </c>
      <c r="AK176" s="121">
        <v>0</v>
      </c>
      <c r="AL176" s="192"/>
      <c r="AM176" s="121">
        <f t="shared" si="6"/>
        <v>1783</v>
      </c>
      <c r="AN176" s="53"/>
      <c r="AO176" s="53"/>
    </row>
    <row r="177" spans="27:41" ht="15.75">
      <c r="AA177" s="27"/>
      <c r="AB177" s="27"/>
      <c r="AC177" s="27"/>
      <c r="AD177" s="27"/>
      <c r="AE177" s="22"/>
      <c r="AF177" s="165" t="s">
        <v>2</v>
      </c>
      <c r="AG177" s="117">
        <v>6394</v>
      </c>
      <c r="AH177" s="117">
        <v>24</v>
      </c>
      <c r="AI177" s="117">
        <v>13</v>
      </c>
      <c r="AJ177" s="117">
        <v>6357</v>
      </c>
      <c r="AK177" s="117">
        <v>24</v>
      </c>
      <c r="AL177" s="116"/>
      <c r="AM177" s="117">
        <f t="shared" si="6"/>
        <v>6418</v>
      </c>
    </row>
    <row r="178" spans="27:41" ht="15.75">
      <c r="AA178" s="27"/>
      <c r="AB178" s="27"/>
      <c r="AC178" s="27"/>
      <c r="AD178" s="27"/>
      <c r="AE178" s="22"/>
      <c r="AF178" s="164" t="s">
        <v>153</v>
      </c>
      <c r="AG178" s="166">
        <f>SUM(AG167:AG177)</f>
        <v>67917</v>
      </c>
      <c r="AH178" s="166">
        <f>SUM(AH167:AH177)</f>
        <v>8180</v>
      </c>
      <c r="AI178" s="166">
        <f>SUM(AI167:AI177)</f>
        <v>16283</v>
      </c>
      <c r="AJ178" s="166">
        <f>SUM(AJ167:AJ177)</f>
        <v>40975</v>
      </c>
      <c r="AK178" s="166">
        <f>SUM(AK167:AK177)</f>
        <v>2473</v>
      </c>
      <c r="AL178" s="167"/>
      <c r="AM178" s="166">
        <f>SUM(AM167:AM177)</f>
        <v>67911</v>
      </c>
    </row>
    <row r="179" spans="27:41" ht="15.75">
      <c r="AA179" s="27"/>
      <c r="AB179" s="27"/>
      <c r="AC179" s="27"/>
      <c r="AD179" s="27"/>
      <c r="AE179" s="22"/>
      <c r="AF179" s="181"/>
      <c r="AG179" s="53"/>
      <c r="AH179" s="53"/>
      <c r="AI179" s="53"/>
      <c r="AJ179" s="53"/>
      <c r="AK179" s="53"/>
      <c r="AL179" s="53"/>
      <c r="AM179" s="53"/>
      <c r="AN179" s="53"/>
      <c r="AO179" s="53"/>
    </row>
    <row r="180" spans="27:41" ht="15.75">
      <c r="AA180" s="27"/>
      <c r="AB180" s="27"/>
      <c r="AC180" s="27"/>
      <c r="AD180" s="27"/>
      <c r="AE180" s="22"/>
      <c r="AF180" s="140" t="s">
        <v>170</v>
      </c>
      <c r="AG180" s="141"/>
      <c r="AH180" s="141"/>
      <c r="AI180" s="141"/>
      <c r="AJ180" s="141"/>
      <c r="AK180" s="141"/>
      <c r="AL180" s="141"/>
      <c r="AM180" s="141"/>
      <c r="AN180" s="141"/>
      <c r="AO180" s="141"/>
    </row>
    <row r="181" spans="27:41">
      <c r="AA181" s="176"/>
      <c r="AB181" s="176"/>
      <c r="AC181" s="176"/>
      <c r="AD181" s="176"/>
      <c r="AE181" s="178"/>
    </row>
    <row r="182" spans="27:41">
      <c r="AA182" s="27"/>
      <c r="AB182" s="27"/>
      <c r="AC182" s="27"/>
      <c r="AD182" s="27"/>
      <c r="AE182" s="22"/>
    </row>
    <row r="183" spans="27:41">
      <c r="AA183" s="27"/>
      <c r="AB183" s="27"/>
      <c r="AC183" s="27"/>
      <c r="AD183" s="27"/>
      <c r="AE183" s="73"/>
    </row>
    <row r="184" spans="27:41">
      <c r="AA184" s="27"/>
      <c r="AB184" s="27"/>
      <c r="AC184" s="27"/>
      <c r="AD184" s="27"/>
      <c r="AE184" s="84"/>
    </row>
    <row r="185" spans="27:41">
      <c r="AA185" s="27"/>
      <c r="AB185" s="27"/>
      <c r="AC185" s="27"/>
      <c r="AD185" s="27"/>
      <c r="AE185" s="73"/>
    </row>
    <row r="186" spans="27:41">
      <c r="AA186" s="176"/>
      <c r="AB186" s="176"/>
      <c r="AC186" s="176"/>
      <c r="AD186" s="176"/>
      <c r="AE186" s="178"/>
    </row>
    <row r="187" spans="27:41">
      <c r="AA187" s="27"/>
      <c r="AB187" s="27"/>
      <c r="AC187" s="27"/>
      <c r="AD187" s="27"/>
      <c r="AE187" s="22"/>
    </row>
    <row r="188" spans="27:41">
      <c r="AA188" s="27"/>
      <c r="AB188" s="27"/>
      <c r="AC188" s="27"/>
      <c r="AD188" s="27"/>
      <c r="AE188" s="73"/>
    </row>
    <row r="189" spans="27:41">
      <c r="AA189" s="27"/>
      <c r="AB189" s="27"/>
      <c r="AC189" s="27"/>
      <c r="AD189" s="27"/>
      <c r="AE189" s="84"/>
    </row>
    <row r="190" spans="27:41">
      <c r="AA190" s="27"/>
      <c r="AB190" s="27"/>
      <c r="AC190" s="27"/>
      <c r="AD190" s="27"/>
      <c r="AE190" s="46"/>
    </row>
    <row r="191" spans="27:41">
      <c r="AA191" s="176"/>
      <c r="AB191" s="176"/>
      <c r="AC191" s="176"/>
      <c r="AD191" s="176"/>
      <c r="AE191" s="178"/>
    </row>
    <row r="192" spans="27:41">
      <c r="AA192" s="27"/>
      <c r="AB192" s="27"/>
      <c r="AC192" s="27"/>
      <c r="AD192" s="27"/>
      <c r="AE192" s="22"/>
    </row>
    <row r="193" spans="27:32">
      <c r="AA193" s="27"/>
      <c r="AB193" s="27"/>
      <c r="AC193" s="27"/>
      <c r="AD193" s="27"/>
      <c r="AE193" s="73"/>
    </row>
    <row r="194" spans="27:32">
      <c r="AA194" s="27"/>
      <c r="AB194" s="27"/>
      <c r="AC194" s="27"/>
      <c r="AD194" s="27"/>
      <c r="AE194" s="22"/>
    </row>
    <row r="195" spans="27:32">
      <c r="AA195" s="27"/>
      <c r="AB195" s="27"/>
      <c r="AC195" s="27"/>
      <c r="AD195" s="27"/>
      <c r="AE195" s="73"/>
    </row>
    <row r="196" spans="27:32">
      <c r="AA196" s="176"/>
      <c r="AB196" s="176"/>
      <c r="AC196" s="176"/>
      <c r="AD196" s="176"/>
      <c r="AE196" s="177"/>
    </row>
    <row r="197" spans="27:32">
      <c r="AA197" s="27"/>
      <c r="AB197" s="27"/>
      <c r="AC197" s="27"/>
      <c r="AD197" s="27"/>
      <c r="AE197" s="84"/>
    </row>
    <row r="198" spans="27:32">
      <c r="AA198" s="27"/>
      <c r="AB198" s="27"/>
      <c r="AC198" s="27"/>
      <c r="AD198" s="27"/>
      <c r="AE198" s="84"/>
    </row>
    <row r="199" spans="27:32">
      <c r="AA199" s="27"/>
      <c r="AB199" s="27"/>
      <c r="AC199" s="27"/>
      <c r="AD199" s="27"/>
      <c r="AE199" s="84"/>
    </row>
    <row r="200" spans="27:32">
      <c r="AA200" s="27"/>
      <c r="AB200" s="27"/>
      <c r="AC200" s="27"/>
      <c r="AD200" s="27"/>
      <c r="AE200" s="84"/>
    </row>
    <row r="201" spans="27:32">
      <c r="AA201" s="176"/>
      <c r="AB201" s="176"/>
      <c r="AC201" s="176"/>
      <c r="AD201" s="176"/>
      <c r="AE201" s="179"/>
    </row>
    <row r="202" spans="27:32">
      <c r="AA202" s="27"/>
      <c r="AB202" s="27"/>
      <c r="AC202" s="27"/>
      <c r="AD202" s="27"/>
      <c r="AE202" s="22"/>
    </row>
    <row r="203" spans="27:32">
      <c r="AA203" s="27"/>
      <c r="AB203" s="27"/>
      <c r="AC203" s="27"/>
      <c r="AD203" s="27"/>
      <c r="AE203" s="84"/>
    </row>
    <row r="204" spans="27:32">
      <c r="AA204" s="27"/>
      <c r="AB204" s="27"/>
      <c r="AC204" s="27"/>
      <c r="AD204" s="27"/>
      <c r="AE204" s="84"/>
    </row>
    <row r="205" spans="27:32">
      <c r="AA205" s="27"/>
      <c r="AB205" s="27"/>
      <c r="AC205" s="27"/>
      <c r="AD205" s="27"/>
      <c r="AE205" s="22"/>
    </row>
    <row r="206" spans="27:32">
      <c r="AA206" s="176"/>
      <c r="AB206" s="176"/>
      <c r="AC206" s="176"/>
      <c r="AD206" s="176"/>
      <c r="AE206" s="178"/>
    </row>
    <row r="207" spans="27:32" ht="15.75">
      <c r="AA207" s="27"/>
      <c r="AB207" s="27"/>
      <c r="AC207" s="27"/>
      <c r="AD207" s="27"/>
      <c r="AE207" s="22"/>
      <c r="AF207" s="145" t="s">
        <v>147</v>
      </c>
    </row>
    <row r="208" spans="27:32">
      <c r="AA208" s="27"/>
      <c r="AB208" s="27"/>
      <c r="AC208" s="27"/>
      <c r="AD208" s="27"/>
      <c r="AE208" s="22"/>
    </row>
    <row r="209" spans="27:39">
      <c r="AA209" s="27"/>
      <c r="AB209" s="27"/>
      <c r="AC209" s="27"/>
      <c r="AD209" s="27"/>
      <c r="AE209" s="27"/>
    </row>
    <row r="210" spans="27:39">
      <c r="AA210" s="27"/>
      <c r="AB210" s="27"/>
      <c r="AC210" s="27"/>
      <c r="AD210" s="27"/>
      <c r="AE210" s="22"/>
      <c r="AH210" s="22"/>
    </row>
    <row r="211" spans="27:39">
      <c r="AA211" s="176"/>
      <c r="AB211" s="176"/>
      <c r="AC211" s="176"/>
      <c r="AD211" s="176"/>
      <c r="AE211" s="178"/>
      <c r="AH211" s="22"/>
    </row>
    <row r="212" spans="27:39">
      <c r="AA212" s="27"/>
      <c r="AB212" s="27"/>
      <c r="AC212" s="27"/>
      <c r="AD212" s="27"/>
      <c r="AE212" s="27"/>
      <c r="AH212" s="22"/>
    </row>
    <row r="213" spans="27:39">
      <c r="AA213" s="27"/>
      <c r="AB213" s="27"/>
      <c r="AC213" s="27"/>
      <c r="AD213" s="27"/>
      <c r="AE213" s="27"/>
      <c r="AF213" s="173" t="s">
        <v>146</v>
      </c>
    </row>
    <row r="214" spans="27:39" ht="15.75">
      <c r="AA214" s="27"/>
      <c r="AB214" s="27"/>
      <c r="AC214" s="27"/>
      <c r="AD214" s="27"/>
      <c r="AE214" s="27"/>
      <c r="AF214" s="164" t="s">
        <v>182</v>
      </c>
      <c r="AG214" s="164" t="s">
        <v>138</v>
      </c>
      <c r="AH214" s="164" t="s">
        <v>136</v>
      </c>
      <c r="AI214" s="164" t="s">
        <v>135</v>
      </c>
      <c r="AJ214" s="164" t="s">
        <v>134</v>
      </c>
      <c r="AK214" s="164" t="s">
        <v>137</v>
      </c>
      <c r="AL214" s="164"/>
      <c r="AM214" s="167"/>
    </row>
    <row r="215" spans="27:39" ht="15.75">
      <c r="AA215" s="27"/>
      <c r="AB215" s="27"/>
      <c r="AC215" s="27"/>
      <c r="AD215" s="27"/>
      <c r="AE215" s="27"/>
      <c r="AF215" s="165" t="s">
        <v>6</v>
      </c>
      <c r="AG215" s="117">
        <v>4231</v>
      </c>
      <c r="AH215" s="117">
        <v>487</v>
      </c>
      <c r="AI215" s="117">
        <v>430</v>
      </c>
      <c r="AJ215" s="117">
        <v>1986</v>
      </c>
      <c r="AK215" s="117">
        <v>1328</v>
      </c>
      <c r="AL215" s="116"/>
      <c r="AM215" s="117">
        <f t="shared" ref="AM215:AM225" si="7">SUM(AH215:AK215)</f>
        <v>4231</v>
      </c>
    </row>
    <row r="216" spans="27:39" ht="15.75">
      <c r="AA216" s="176"/>
      <c r="AB216" s="176"/>
      <c r="AC216" s="176"/>
      <c r="AD216" s="176"/>
      <c r="AE216" s="180"/>
      <c r="AF216" s="165" t="s">
        <v>52</v>
      </c>
      <c r="AG216" s="117">
        <v>2368</v>
      </c>
      <c r="AH216" s="117">
        <v>2368</v>
      </c>
      <c r="AI216" s="117">
        <v>0</v>
      </c>
      <c r="AJ216" s="117">
        <v>0</v>
      </c>
      <c r="AK216" s="117">
        <v>0</v>
      </c>
      <c r="AL216" s="116"/>
      <c r="AM216" s="117">
        <f t="shared" si="7"/>
        <v>2368</v>
      </c>
    </row>
    <row r="217" spans="27:39" ht="15.75">
      <c r="AA217" s="27"/>
      <c r="AB217" s="27"/>
      <c r="AC217" s="27"/>
      <c r="AD217" s="27"/>
      <c r="AE217" s="22"/>
      <c r="AF217" s="165" t="s">
        <v>0</v>
      </c>
      <c r="AG217" s="117">
        <v>16201</v>
      </c>
      <c r="AH217" s="117">
        <v>576</v>
      </c>
      <c r="AI217" s="117">
        <v>8451</v>
      </c>
      <c r="AJ217" s="117">
        <v>6952</v>
      </c>
      <c r="AK217" s="117">
        <v>221</v>
      </c>
      <c r="AL217" s="116"/>
      <c r="AM217" s="117">
        <f>SUM(AH217:AK217)</f>
        <v>16200</v>
      </c>
    </row>
    <row r="218" spans="27:39" ht="15.75">
      <c r="AA218" s="27"/>
      <c r="AB218" s="27"/>
      <c r="AC218" s="27"/>
      <c r="AD218" s="27"/>
      <c r="AE218" s="22"/>
      <c r="AF218" s="165" t="s">
        <v>3</v>
      </c>
      <c r="AG218" s="117">
        <v>1591</v>
      </c>
      <c r="AH218" s="117">
        <v>0</v>
      </c>
      <c r="AI218" s="117">
        <v>174</v>
      </c>
      <c r="AJ218" s="117">
        <v>1337</v>
      </c>
      <c r="AK218" s="117">
        <v>80</v>
      </c>
      <c r="AL218" s="116"/>
      <c r="AM218" s="117">
        <f t="shared" si="7"/>
        <v>1591</v>
      </c>
    </row>
    <row r="219" spans="27:39" ht="15.75">
      <c r="AA219" s="27"/>
      <c r="AB219" s="27"/>
      <c r="AC219" s="27"/>
      <c r="AD219" s="27"/>
      <c r="AE219" s="27"/>
      <c r="AF219" s="165" t="s">
        <v>61</v>
      </c>
      <c r="AG219" s="117">
        <v>517</v>
      </c>
      <c r="AH219" s="117">
        <v>0</v>
      </c>
      <c r="AI219" s="117">
        <v>259</v>
      </c>
      <c r="AJ219" s="117">
        <v>183</v>
      </c>
      <c r="AK219" s="117">
        <v>75</v>
      </c>
      <c r="AL219" s="116"/>
      <c r="AM219" s="117">
        <f t="shared" si="7"/>
        <v>517</v>
      </c>
    </row>
    <row r="220" spans="27:39" ht="15.75">
      <c r="AA220" s="27"/>
      <c r="AB220" s="27"/>
      <c r="AC220" s="27"/>
      <c r="AD220" s="27"/>
      <c r="AE220" s="22"/>
      <c r="AF220" s="165" t="s">
        <v>7</v>
      </c>
      <c r="AG220" s="117">
        <v>24608</v>
      </c>
      <c r="AH220" s="117">
        <v>2834</v>
      </c>
      <c r="AI220" s="117">
        <v>1056</v>
      </c>
      <c r="AJ220" s="117">
        <v>20363</v>
      </c>
      <c r="AK220" s="117">
        <v>355</v>
      </c>
      <c r="AL220" s="116"/>
      <c r="AM220" s="117">
        <f t="shared" si="7"/>
        <v>24608</v>
      </c>
    </row>
    <row r="221" spans="27:39" ht="15.75">
      <c r="AA221" s="176"/>
      <c r="AB221" s="176"/>
      <c r="AC221" s="176"/>
      <c r="AD221" s="176"/>
      <c r="AE221" s="178"/>
      <c r="AF221" s="165" t="s">
        <v>4</v>
      </c>
      <c r="AG221" s="117">
        <v>6347</v>
      </c>
      <c r="AH221" s="117">
        <v>0</v>
      </c>
      <c r="AI221" s="117">
        <v>6347</v>
      </c>
      <c r="AJ221" s="117">
        <v>0</v>
      </c>
      <c r="AK221" s="117">
        <v>0</v>
      </c>
      <c r="AL221" s="116"/>
      <c r="AM221" s="117">
        <f t="shared" si="7"/>
        <v>6347</v>
      </c>
    </row>
    <row r="222" spans="27:39" ht="15.75">
      <c r="AF222" s="165" t="s">
        <v>1</v>
      </c>
      <c r="AG222" s="117">
        <v>1151</v>
      </c>
      <c r="AH222" s="117">
        <v>209</v>
      </c>
      <c r="AI222" s="117">
        <v>12</v>
      </c>
      <c r="AJ222" s="117">
        <v>918</v>
      </c>
      <c r="AK222" s="117">
        <v>12</v>
      </c>
      <c r="AL222" s="116"/>
      <c r="AM222" s="117">
        <f t="shared" si="7"/>
        <v>1151</v>
      </c>
    </row>
    <row r="223" spans="27:39" ht="15.75">
      <c r="AF223" s="165" t="s">
        <v>60</v>
      </c>
      <c r="AG223" s="117">
        <v>1377</v>
      </c>
      <c r="AH223" s="117">
        <v>0</v>
      </c>
      <c r="AI223" s="117">
        <v>155</v>
      </c>
      <c r="AJ223" s="117">
        <v>536</v>
      </c>
      <c r="AK223" s="117">
        <v>686</v>
      </c>
      <c r="AL223" s="116"/>
      <c r="AM223" s="117">
        <f t="shared" si="7"/>
        <v>1377</v>
      </c>
    </row>
    <row r="224" spans="27:39" ht="15.75">
      <c r="AF224" s="165" t="s">
        <v>171</v>
      </c>
      <c r="AG224" s="117">
        <v>2038</v>
      </c>
      <c r="AH224" s="117">
        <v>2038</v>
      </c>
      <c r="AI224" s="117">
        <v>0</v>
      </c>
      <c r="AJ224" s="117">
        <v>0</v>
      </c>
      <c r="AK224" s="117">
        <v>0</v>
      </c>
      <c r="AL224" s="116"/>
      <c r="AM224" s="117">
        <f t="shared" si="7"/>
        <v>2038</v>
      </c>
    </row>
    <row r="225" spans="32:41" ht="15.75">
      <c r="AF225" s="165" t="s">
        <v>2</v>
      </c>
      <c r="AG225" s="117">
        <v>7185</v>
      </c>
      <c r="AH225" s="117">
        <v>5</v>
      </c>
      <c r="AI225" s="117">
        <v>0</v>
      </c>
      <c r="AJ225" s="117">
        <v>7180</v>
      </c>
      <c r="AK225" s="117">
        <v>0</v>
      </c>
      <c r="AL225" s="116"/>
      <c r="AM225" s="117">
        <f t="shared" si="7"/>
        <v>7185</v>
      </c>
    </row>
    <row r="226" spans="32:41" ht="15.75">
      <c r="AF226" s="164" t="s">
        <v>153</v>
      </c>
      <c r="AG226" s="166">
        <f>SUM(AG215:AG225)</f>
        <v>67614</v>
      </c>
      <c r="AH226" s="166">
        <f>SUM(AH215:AH225)</f>
        <v>8517</v>
      </c>
      <c r="AI226" s="166">
        <f>SUM(AI215:AI225)</f>
        <v>16884</v>
      </c>
      <c r="AJ226" s="166">
        <f>SUM(AJ215:AJ225)</f>
        <v>39455</v>
      </c>
      <c r="AK226" s="166">
        <f>SUM(AK215:AK225)</f>
        <v>2757</v>
      </c>
      <c r="AL226" s="167"/>
      <c r="AM226" s="166">
        <f>SUM(AM215:AM225)</f>
        <v>67613</v>
      </c>
    </row>
    <row r="227" spans="32:41" ht="15.75">
      <c r="AF227" s="181"/>
      <c r="AG227" s="53"/>
      <c r="AH227" s="53"/>
      <c r="AI227" s="53"/>
      <c r="AJ227" s="53"/>
      <c r="AK227" s="53"/>
      <c r="AL227" s="53"/>
      <c r="AM227" s="53"/>
      <c r="AN227" s="53"/>
      <c r="AO227" s="53"/>
    </row>
    <row r="228" spans="32:41" ht="15.75">
      <c r="AF228" s="140" t="s">
        <v>183</v>
      </c>
      <c r="AG228" s="141"/>
      <c r="AH228" s="141"/>
      <c r="AI228" s="141"/>
      <c r="AJ228" s="141"/>
      <c r="AK228" s="141"/>
      <c r="AL228" s="141"/>
      <c r="AM228" s="141"/>
      <c r="AN228" s="141"/>
      <c r="AO228" s="141"/>
    </row>
    <row r="255" spans="32:32" ht="15.75">
      <c r="AF255" s="145" t="s">
        <v>147</v>
      </c>
    </row>
    <row r="260" spans="32:39">
      <c r="AF260" s="173" t="s">
        <v>146</v>
      </c>
    </row>
    <row r="261" spans="32:39" ht="15.75">
      <c r="AF261" s="164" t="s">
        <v>184</v>
      </c>
      <c r="AG261" s="164" t="s">
        <v>138</v>
      </c>
      <c r="AH261" s="164" t="s">
        <v>136</v>
      </c>
      <c r="AI261" s="164" t="s">
        <v>135</v>
      </c>
      <c r="AJ261" s="164" t="s">
        <v>134</v>
      </c>
      <c r="AK261" s="164" t="s">
        <v>137</v>
      </c>
      <c r="AL261" s="164"/>
      <c r="AM261" s="167"/>
    </row>
    <row r="262" spans="32:39" ht="15.75">
      <c r="AF262" s="165" t="s">
        <v>6</v>
      </c>
      <c r="AG262" s="117">
        <v>4376</v>
      </c>
      <c r="AH262" s="117">
        <v>408</v>
      </c>
      <c r="AI262" s="117">
        <v>455</v>
      </c>
      <c r="AJ262" s="117">
        <v>2298</v>
      </c>
      <c r="AK262" s="117">
        <v>1215</v>
      </c>
      <c r="AL262" s="116"/>
      <c r="AM262" s="117">
        <v>4376</v>
      </c>
    </row>
    <row r="263" spans="32:39" ht="15.75">
      <c r="AF263" s="165" t="s">
        <v>52</v>
      </c>
      <c r="AG263" s="117">
        <v>2548</v>
      </c>
      <c r="AH263" s="117">
        <v>2548</v>
      </c>
      <c r="AI263" s="117">
        <v>0</v>
      </c>
      <c r="AJ263" s="117">
        <v>0</v>
      </c>
      <c r="AK263" s="117">
        <v>0</v>
      </c>
      <c r="AL263" s="116"/>
      <c r="AM263" s="117">
        <v>2548</v>
      </c>
    </row>
    <row r="264" spans="32:39" ht="15.75">
      <c r="AF264" s="165" t="s">
        <v>0</v>
      </c>
      <c r="AG264" s="117">
        <v>12484</v>
      </c>
      <c r="AH264" s="117">
        <v>634</v>
      </c>
      <c r="AI264" s="117">
        <v>4899</v>
      </c>
      <c r="AJ264" s="117">
        <v>6729</v>
      </c>
      <c r="AK264" s="117">
        <v>223</v>
      </c>
      <c r="AL264" s="116"/>
      <c r="AM264" s="117">
        <v>12484</v>
      </c>
    </row>
    <row r="265" spans="32:39" ht="15.75">
      <c r="AF265" s="165" t="s">
        <v>3</v>
      </c>
      <c r="AG265" s="117">
        <v>262</v>
      </c>
      <c r="AH265" s="117">
        <v>0</v>
      </c>
      <c r="AI265" s="117">
        <v>109</v>
      </c>
      <c r="AJ265" s="117">
        <v>89</v>
      </c>
      <c r="AK265" s="117">
        <v>64</v>
      </c>
      <c r="AL265" s="116"/>
      <c r="AM265" s="117">
        <v>262</v>
      </c>
    </row>
    <row r="266" spans="32:39" ht="15.75">
      <c r="AF266" s="165" t="s">
        <v>61</v>
      </c>
      <c r="AG266" s="117">
        <v>515</v>
      </c>
      <c r="AH266" s="117">
        <v>0</v>
      </c>
      <c r="AI266" s="117">
        <v>310</v>
      </c>
      <c r="AJ266" s="117">
        <v>157</v>
      </c>
      <c r="AK266" s="117">
        <v>48</v>
      </c>
      <c r="AL266" s="116"/>
      <c r="AM266" s="117">
        <v>515</v>
      </c>
    </row>
    <row r="267" spans="32:39" ht="15.75">
      <c r="AF267" s="165" t="s">
        <v>7</v>
      </c>
      <c r="AG267" s="117">
        <v>27074</v>
      </c>
      <c r="AH267" s="117">
        <v>2643</v>
      </c>
      <c r="AI267" s="117">
        <v>958</v>
      </c>
      <c r="AJ267" s="117">
        <v>23183</v>
      </c>
      <c r="AK267" s="117">
        <v>290</v>
      </c>
      <c r="AL267" s="116"/>
      <c r="AM267" s="117">
        <v>27074</v>
      </c>
    </row>
    <row r="268" spans="32:39" ht="15.75">
      <c r="AF268" s="165" t="s">
        <v>4</v>
      </c>
      <c r="AG268" s="117">
        <v>5597</v>
      </c>
      <c r="AH268" s="117">
        <v>0</v>
      </c>
      <c r="AI268" s="117">
        <v>5597</v>
      </c>
      <c r="AJ268" s="117">
        <v>0</v>
      </c>
      <c r="AK268" s="117">
        <v>0</v>
      </c>
      <c r="AL268" s="116"/>
      <c r="AM268" s="117">
        <v>5597</v>
      </c>
    </row>
    <row r="269" spans="32:39" ht="15.75">
      <c r="AF269" s="165" t="s">
        <v>1</v>
      </c>
      <c r="AG269" s="117">
        <v>3945</v>
      </c>
      <c r="AH269" s="117">
        <v>234</v>
      </c>
      <c r="AI269" s="117">
        <v>16</v>
      </c>
      <c r="AJ269" s="117">
        <v>3688</v>
      </c>
      <c r="AK269" s="117">
        <v>7</v>
      </c>
      <c r="AL269" s="116"/>
      <c r="AM269" s="117">
        <v>3945</v>
      </c>
    </row>
    <row r="270" spans="32:39" ht="15.75">
      <c r="AF270" s="165" t="s">
        <v>60</v>
      </c>
      <c r="AG270" s="117">
        <v>1468</v>
      </c>
      <c r="AH270" s="117">
        <v>0</v>
      </c>
      <c r="AI270" s="117">
        <v>97</v>
      </c>
      <c r="AJ270" s="117">
        <v>735</v>
      </c>
      <c r="AK270" s="117">
        <v>635</v>
      </c>
      <c r="AL270" s="116"/>
      <c r="AM270" s="117">
        <v>1468</v>
      </c>
    </row>
    <row r="271" spans="32:39" ht="15.75">
      <c r="AF271" s="165" t="s">
        <v>171</v>
      </c>
      <c r="AG271" s="117">
        <v>2163</v>
      </c>
      <c r="AH271" s="117">
        <v>2163</v>
      </c>
      <c r="AI271" s="117">
        <v>0</v>
      </c>
      <c r="AJ271" s="117">
        <v>0</v>
      </c>
      <c r="AK271" s="117">
        <v>0</v>
      </c>
      <c r="AL271" s="116"/>
      <c r="AM271" s="117">
        <v>2163</v>
      </c>
    </row>
    <row r="272" spans="32:39" ht="15.75">
      <c r="AF272" s="165" t="s">
        <v>2</v>
      </c>
      <c r="AG272" s="117">
        <v>6120</v>
      </c>
      <c r="AH272" s="117">
        <v>0</v>
      </c>
      <c r="AI272" s="117">
        <v>5</v>
      </c>
      <c r="AJ272" s="117">
        <v>6114</v>
      </c>
      <c r="AK272" s="117">
        <v>0</v>
      </c>
      <c r="AL272" s="116"/>
      <c r="AM272" s="117">
        <v>6120</v>
      </c>
    </row>
    <row r="273" spans="32:41" ht="15.75">
      <c r="AF273" s="164" t="s">
        <v>153</v>
      </c>
      <c r="AG273" s="166">
        <v>66552</v>
      </c>
      <c r="AH273" s="166">
        <v>8630</v>
      </c>
      <c r="AI273" s="166">
        <v>12446</v>
      </c>
      <c r="AJ273" s="166">
        <v>42993</v>
      </c>
      <c r="AK273" s="166">
        <v>2482</v>
      </c>
      <c r="AL273" s="167"/>
      <c r="AM273" s="166">
        <v>66552</v>
      </c>
    </row>
    <row r="274" spans="32:41" ht="15.75">
      <c r="AF274" s="181"/>
      <c r="AG274" s="53"/>
      <c r="AH274" s="53"/>
      <c r="AI274" s="53"/>
      <c r="AJ274" s="53"/>
      <c r="AK274" s="53"/>
      <c r="AL274" s="53"/>
      <c r="AM274" s="53"/>
      <c r="AN274" s="53"/>
      <c r="AO274" s="53"/>
    </row>
    <row r="275" spans="32:41" ht="15.75">
      <c r="AF275" s="140" t="s">
        <v>185</v>
      </c>
      <c r="AG275" s="141"/>
      <c r="AH275" s="141"/>
      <c r="AI275" s="141"/>
      <c r="AJ275" s="141"/>
      <c r="AK275" s="141"/>
      <c r="AL275" s="141"/>
      <c r="AM275" s="141"/>
      <c r="AN275" s="141"/>
      <c r="AO275" s="141"/>
    </row>
    <row r="302" spans="32:32" ht="15.75">
      <c r="AF302" s="145" t="s">
        <v>147</v>
      </c>
    </row>
    <row r="307" spans="32:41" ht="15.75">
      <c r="AF307" s="164" t="s">
        <v>204</v>
      </c>
      <c r="AG307" s="164" t="s">
        <v>138</v>
      </c>
      <c r="AH307" s="164" t="s">
        <v>136</v>
      </c>
      <c r="AI307" s="164" t="s">
        <v>135</v>
      </c>
      <c r="AJ307" s="164" t="s">
        <v>134</v>
      </c>
      <c r="AK307" s="164" t="s">
        <v>137</v>
      </c>
      <c r="AL307" s="163"/>
    </row>
    <row r="308" spans="32:41" ht="15.75">
      <c r="AF308" s="165" t="s">
        <v>6</v>
      </c>
      <c r="AG308" s="117">
        <v>3770</v>
      </c>
      <c r="AH308" s="117">
        <v>409</v>
      </c>
      <c r="AI308" s="117">
        <v>367</v>
      </c>
      <c r="AJ308" s="117">
        <v>2188</v>
      </c>
      <c r="AK308" s="117">
        <v>806</v>
      </c>
    </row>
    <row r="309" spans="32:41" ht="15.75">
      <c r="AF309" s="165" t="s">
        <v>52</v>
      </c>
      <c r="AG309" s="117">
        <v>2740</v>
      </c>
      <c r="AH309" s="117">
        <v>2737</v>
      </c>
      <c r="AI309" s="117">
        <v>0</v>
      </c>
      <c r="AJ309" s="117">
        <v>0</v>
      </c>
      <c r="AK309" s="117">
        <v>3</v>
      </c>
    </row>
    <row r="310" spans="32:41" ht="15.75">
      <c r="AF310" s="165" t="s">
        <v>0</v>
      </c>
      <c r="AG310" s="117">
        <v>8742</v>
      </c>
      <c r="AH310" s="117">
        <v>651</v>
      </c>
      <c r="AI310" s="117">
        <v>1668</v>
      </c>
      <c r="AJ310" s="117">
        <v>6125</v>
      </c>
      <c r="AK310" s="117">
        <v>298</v>
      </c>
    </row>
    <row r="311" spans="32:41" ht="15.75">
      <c r="AF311" s="165" t="s">
        <v>3</v>
      </c>
      <c r="AG311" s="117">
        <v>395</v>
      </c>
      <c r="AH311" s="117">
        <v>0</v>
      </c>
      <c r="AI311" s="117">
        <v>108</v>
      </c>
      <c r="AJ311" s="117">
        <v>213</v>
      </c>
      <c r="AK311" s="117">
        <v>74</v>
      </c>
    </row>
    <row r="312" spans="32:41" ht="15.75">
      <c r="AF312" s="165" t="s">
        <v>61</v>
      </c>
      <c r="AG312" s="117">
        <v>534</v>
      </c>
      <c r="AH312" s="117">
        <v>0</v>
      </c>
      <c r="AI312" s="117">
        <v>304</v>
      </c>
      <c r="AJ312" s="117">
        <v>147</v>
      </c>
      <c r="AK312" s="117">
        <v>82</v>
      </c>
    </row>
    <row r="313" spans="32:41" ht="15.75">
      <c r="AF313" s="165" t="s">
        <v>7</v>
      </c>
      <c r="AG313" s="117">
        <v>27439</v>
      </c>
      <c r="AH313" s="117">
        <v>2792</v>
      </c>
      <c r="AI313" s="117">
        <v>963</v>
      </c>
      <c r="AJ313" s="117">
        <v>23323</v>
      </c>
      <c r="AK313" s="117">
        <v>361</v>
      </c>
    </row>
    <row r="314" spans="32:41" ht="15.75">
      <c r="AF314" s="165" t="s">
        <v>4</v>
      </c>
      <c r="AG314" s="117">
        <v>5487</v>
      </c>
      <c r="AH314" s="117">
        <v>5487</v>
      </c>
      <c r="AI314" s="117">
        <v>0</v>
      </c>
      <c r="AJ314" s="117">
        <v>0</v>
      </c>
      <c r="AK314" s="117">
        <v>0</v>
      </c>
    </row>
    <row r="315" spans="32:41" ht="15.75">
      <c r="AF315" s="165" t="s">
        <v>1</v>
      </c>
      <c r="AG315" s="117">
        <v>4615</v>
      </c>
      <c r="AH315" s="117">
        <v>243</v>
      </c>
      <c r="AI315" s="117">
        <v>9</v>
      </c>
      <c r="AJ315" s="117">
        <v>4348</v>
      </c>
      <c r="AK315" s="117">
        <v>15</v>
      </c>
    </row>
    <row r="316" spans="32:41" ht="15.75">
      <c r="AF316" s="165" t="s">
        <v>60</v>
      </c>
      <c r="AG316" s="117">
        <v>1148</v>
      </c>
      <c r="AH316" s="117">
        <v>0</v>
      </c>
      <c r="AI316" s="117">
        <v>64</v>
      </c>
      <c r="AJ316" s="117">
        <v>535</v>
      </c>
      <c r="AK316" s="117">
        <v>549</v>
      </c>
    </row>
    <row r="317" spans="32:41" ht="15.75">
      <c r="AF317" s="165" t="s">
        <v>171</v>
      </c>
      <c r="AG317" s="117">
        <v>2356</v>
      </c>
      <c r="AH317" s="117">
        <v>2356</v>
      </c>
      <c r="AI317" s="117">
        <v>0</v>
      </c>
      <c r="AJ317" s="117">
        <v>0</v>
      </c>
      <c r="AK317" s="117">
        <v>0</v>
      </c>
    </row>
    <row r="318" spans="32:41" ht="15.75">
      <c r="AF318" s="165" t="s">
        <v>2</v>
      </c>
      <c r="AG318" s="117">
        <v>6183</v>
      </c>
      <c r="AH318" s="117">
        <v>0</v>
      </c>
      <c r="AI318" s="117">
        <v>4</v>
      </c>
      <c r="AJ318" s="117">
        <v>6179</v>
      </c>
      <c r="AK318" s="117">
        <v>0</v>
      </c>
    </row>
    <row r="319" spans="32:41" ht="15.75">
      <c r="AF319" s="164" t="s">
        <v>153</v>
      </c>
      <c r="AG319" s="166">
        <f>SUM(AG308:AG318)</f>
        <v>63409</v>
      </c>
      <c r="AH319" s="166">
        <f>SUM(AH308:AH318)</f>
        <v>14675</v>
      </c>
      <c r="AI319" s="166">
        <f>SUM(AI308:AI318)</f>
        <v>3487</v>
      </c>
      <c r="AJ319" s="166">
        <f>SUM(AJ308:AJ318)</f>
        <v>43058</v>
      </c>
      <c r="AK319" s="166">
        <f>SUM(AK308:AK318)</f>
        <v>2188</v>
      </c>
      <c r="AL319" s="21"/>
    </row>
    <row r="320" spans="32:41" ht="15.75">
      <c r="AF320" s="140" t="s">
        <v>205</v>
      </c>
      <c r="AG320" s="141"/>
      <c r="AH320" s="141"/>
      <c r="AI320" s="141"/>
      <c r="AJ320" s="141"/>
      <c r="AK320" s="141"/>
      <c r="AL320" s="141"/>
      <c r="AM320" s="141"/>
      <c r="AN320" s="141"/>
      <c r="AO320" s="141"/>
    </row>
    <row r="321" spans="32:39">
      <c r="AF321" s="1"/>
      <c r="AG321" s="160"/>
      <c r="AH321" s="160"/>
      <c r="AI321" s="160"/>
      <c r="AJ321" s="160"/>
      <c r="AK321" s="160"/>
      <c r="AL321" s="160"/>
      <c r="AM321" s="27"/>
    </row>
    <row r="322" spans="32:39">
      <c r="AF322" s="1"/>
      <c r="AG322" s="160"/>
      <c r="AH322" s="160"/>
      <c r="AI322" s="160"/>
      <c r="AJ322" s="160"/>
      <c r="AK322" s="160"/>
      <c r="AL322" s="160"/>
      <c r="AM322" s="27"/>
    </row>
    <row r="323" spans="32:39">
      <c r="AF323" s="27"/>
      <c r="AG323" s="27"/>
      <c r="AH323" s="27"/>
      <c r="AI323" s="27"/>
      <c r="AJ323" s="27"/>
      <c r="AK323" s="27"/>
      <c r="AL323" s="27"/>
      <c r="AM323" s="27"/>
    </row>
    <row r="324" spans="32:39">
      <c r="AF324" s="23"/>
    </row>
    <row r="345" spans="32:32" ht="15.75">
      <c r="AF345" s="145" t="s">
        <v>147</v>
      </c>
    </row>
  </sheetData>
  <phoneticPr fontId="18" type="noConversion"/>
  <pageMargins left="0.24" right="0.17" top="0.36" bottom="0.24" header="0.18" footer="0.16"/>
  <pageSetup paperSize="9" scale="65" orientation="landscape" r:id="rId1"/>
  <headerFooter alignWithMargins="0">
    <oddHeader>&amp;R&amp;"Arial,Bold"&amp;16Maritime Transport - Port statistics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80" workbookViewId="0">
      <pane xSplit="2" topLeftCell="F1" activePane="topRight" state="frozen"/>
      <selection activeCell="A67" sqref="A67"/>
      <selection pane="topRight" activeCell="A67" sqref="A67"/>
    </sheetView>
  </sheetViews>
  <sheetFormatPr defaultRowHeight="12.75"/>
  <cols>
    <col min="1" max="1" width="28.7109375" customWidth="1"/>
    <col min="2" max="2" width="8.7109375" hidden="1" customWidth="1"/>
    <col min="3" max="12" width="8.7109375" customWidth="1"/>
    <col min="13" max="13" width="9.42578125" bestFit="1" customWidth="1"/>
    <col min="14" max="14" width="9.5703125" customWidth="1"/>
  </cols>
  <sheetData>
    <row r="1" spans="1:16" s="58" customFormat="1" ht="18.75" thickBot="1">
      <c r="A1" s="57" t="s">
        <v>53</v>
      </c>
      <c r="B1" s="57"/>
      <c r="C1" s="57"/>
      <c r="D1" s="57"/>
      <c r="E1" s="57"/>
      <c r="F1" s="57"/>
      <c r="G1" s="57"/>
      <c r="H1" s="57"/>
      <c r="I1" s="57"/>
      <c r="J1" s="57"/>
      <c r="K1" s="57"/>
      <c r="L1" s="57"/>
    </row>
    <row r="2" spans="1:16" s="20" customFormat="1" ht="21" customHeight="1" thickBot="1">
      <c r="A2" s="60"/>
      <c r="B2" s="59">
        <v>1987</v>
      </c>
      <c r="C2" s="59">
        <v>1988</v>
      </c>
      <c r="D2" s="59">
        <v>1989</v>
      </c>
      <c r="E2" s="59">
        <v>1990</v>
      </c>
      <c r="F2" s="59">
        <v>1991</v>
      </c>
      <c r="G2" s="59">
        <v>1992</v>
      </c>
      <c r="H2" s="59">
        <v>1993</v>
      </c>
      <c r="I2" s="59">
        <v>1994</v>
      </c>
      <c r="J2" s="59">
        <v>1995</v>
      </c>
      <c r="K2" s="59">
        <v>1996</v>
      </c>
      <c r="L2" s="59">
        <v>1997</v>
      </c>
      <c r="M2" s="61" t="s">
        <v>66</v>
      </c>
      <c r="N2" s="83" t="s">
        <v>67</v>
      </c>
    </row>
    <row r="3" spans="1:16" ht="18.75">
      <c r="A3" s="2" t="s">
        <v>11</v>
      </c>
      <c r="B3" s="9"/>
      <c r="C3" s="9"/>
      <c r="D3" s="9"/>
      <c r="E3" s="9"/>
      <c r="F3" s="9"/>
      <c r="G3" s="9"/>
      <c r="H3" s="9"/>
      <c r="I3" s="9"/>
      <c r="K3" s="4"/>
      <c r="L3" s="4"/>
      <c r="N3" s="15" t="s">
        <v>12</v>
      </c>
    </row>
    <row r="4" spans="1:16" ht="15">
      <c r="A4" s="5" t="s">
        <v>13</v>
      </c>
      <c r="B4" s="7">
        <v>1025</v>
      </c>
      <c r="C4" s="21">
        <v>1120</v>
      </c>
      <c r="D4" s="21">
        <v>1231</v>
      </c>
      <c r="E4" s="21">
        <v>1273</v>
      </c>
      <c r="F4" s="21">
        <v>1309</v>
      </c>
      <c r="G4" s="21">
        <v>1296</v>
      </c>
      <c r="H4" s="21">
        <v>1296</v>
      </c>
      <c r="I4" s="21">
        <v>1304</v>
      </c>
      <c r="J4" s="21">
        <v>1322</v>
      </c>
      <c r="K4" s="21">
        <v>937</v>
      </c>
      <c r="L4" s="21">
        <v>930</v>
      </c>
      <c r="M4" s="23">
        <v>905</v>
      </c>
      <c r="N4" s="43">
        <v>895</v>
      </c>
      <c r="P4" s="82"/>
    </row>
    <row r="5" spans="1:16" ht="15">
      <c r="A5" t="s">
        <v>14</v>
      </c>
      <c r="B5" s="7">
        <v>110</v>
      </c>
      <c r="C5" s="21">
        <v>111</v>
      </c>
      <c r="D5" s="21">
        <v>122</v>
      </c>
      <c r="E5" s="21">
        <v>125</v>
      </c>
      <c r="F5" s="21">
        <v>126</v>
      </c>
      <c r="G5" s="21">
        <v>127</v>
      </c>
      <c r="H5" s="21">
        <v>131</v>
      </c>
      <c r="I5" s="21">
        <v>133</v>
      </c>
      <c r="J5" s="21">
        <v>128</v>
      </c>
      <c r="K5" s="21">
        <v>96</v>
      </c>
      <c r="L5" s="21">
        <v>95</v>
      </c>
      <c r="M5" s="23">
        <v>95</v>
      </c>
      <c r="N5" s="43">
        <v>96</v>
      </c>
    </row>
    <row r="6" spans="1:16" ht="15">
      <c r="A6" t="s">
        <v>15</v>
      </c>
      <c r="B6" s="7">
        <v>5094</v>
      </c>
      <c r="C6" s="21">
        <v>5355</v>
      </c>
      <c r="D6" s="21">
        <v>5835</v>
      </c>
      <c r="E6" s="21">
        <v>6157</v>
      </c>
      <c r="F6" s="21">
        <v>6394</v>
      </c>
      <c r="G6" s="21">
        <v>6214</v>
      </c>
      <c r="H6" s="21">
        <v>6201</v>
      </c>
      <c r="I6" s="21">
        <v>6194</v>
      </c>
      <c r="J6" s="21">
        <v>6377</v>
      </c>
      <c r="K6" s="21">
        <v>5077</v>
      </c>
      <c r="L6" s="21">
        <v>5110</v>
      </c>
      <c r="M6" s="23">
        <v>4818</v>
      </c>
      <c r="N6" s="41">
        <v>4803</v>
      </c>
    </row>
    <row r="7" spans="1:16" ht="15">
      <c r="A7" s="1" t="s">
        <v>70</v>
      </c>
      <c r="B7" s="1"/>
      <c r="C7" s="27"/>
      <c r="D7" s="27"/>
      <c r="E7" s="27"/>
      <c r="F7" s="27"/>
      <c r="G7" s="27"/>
      <c r="H7" s="27"/>
      <c r="I7" s="27"/>
      <c r="J7" s="28"/>
      <c r="K7" s="20"/>
      <c r="L7" s="20"/>
      <c r="N7" s="67" t="s">
        <v>16</v>
      </c>
    </row>
    <row r="8" spans="1:16" ht="15">
      <c r="A8" s="1" t="s">
        <v>17</v>
      </c>
      <c r="B8" s="1">
        <v>4.9000000000000004</v>
      </c>
      <c r="C8" s="29">
        <v>4.4000000000000004</v>
      </c>
      <c r="D8" s="29">
        <v>3.8</v>
      </c>
      <c r="E8" s="29">
        <v>4</v>
      </c>
      <c r="F8" s="29">
        <v>3.4</v>
      </c>
      <c r="G8" s="29">
        <v>3.3</v>
      </c>
      <c r="H8" s="29">
        <v>3.3</v>
      </c>
      <c r="I8" s="29">
        <v>3.1</v>
      </c>
      <c r="J8" s="29">
        <v>3</v>
      </c>
      <c r="K8" s="29">
        <v>3</v>
      </c>
      <c r="L8" s="30">
        <v>3</v>
      </c>
      <c r="M8" s="49">
        <v>3</v>
      </c>
      <c r="N8" s="49">
        <v>3</v>
      </c>
    </row>
    <row r="9" spans="1:16" ht="15">
      <c r="A9" s="1"/>
      <c r="B9" s="10"/>
      <c r="C9" s="22"/>
      <c r="D9" s="22"/>
      <c r="E9" s="22"/>
      <c r="F9" s="22"/>
      <c r="G9" s="22"/>
      <c r="H9" s="22"/>
      <c r="I9" s="22"/>
      <c r="J9" s="22"/>
      <c r="K9" s="22"/>
      <c r="L9" s="21"/>
      <c r="M9" s="46"/>
    </row>
    <row r="10" spans="1:16" ht="15">
      <c r="A10" s="1"/>
      <c r="B10" s="1"/>
      <c r="C10" s="27"/>
      <c r="D10" s="27"/>
      <c r="E10" s="27"/>
      <c r="F10" s="27"/>
      <c r="G10" s="27"/>
      <c r="H10" s="27"/>
      <c r="I10" s="27"/>
      <c r="J10" s="27"/>
      <c r="K10" s="20"/>
      <c r="L10" s="20"/>
      <c r="N10" s="67" t="s">
        <v>18</v>
      </c>
    </row>
    <row r="11" spans="1:16" ht="15">
      <c r="A11" s="1" t="s">
        <v>19</v>
      </c>
      <c r="B11" s="10">
        <v>17294</v>
      </c>
      <c r="C11" s="22">
        <v>19310</v>
      </c>
      <c r="D11" s="22">
        <v>20583</v>
      </c>
      <c r="E11" s="22">
        <v>23287</v>
      </c>
      <c r="F11" s="22">
        <v>25866</v>
      </c>
      <c r="G11" s="22">
        <v>26929</v>
      </c>
      <c r="H11" s="22">
        <v>28677</v>
      </c>
      <c r="I11" s="22">
        <v>30694</v>
      </c>
      <c r="J11" s="22">
        <v>34200</v>
      </c>
      <c r="K11" s="21">
        <v>34753</v>
      </c>
      <c r="L11" s="21">
        <v>36241</v>
      </c>
      <c r="M11" s="46">
        <v>36544</v>
      </c>
      <c r="N11" s="46">
        <v>37429</v>
      </c>
    </row>
    <row r="12" spans="1:16" ht="15">
      <c r="A12" s="11" t="s">
        <v>20</v>
      </c>
      <c r="B12" s="10">
        <v>6224</v>
      </c>
      <c r="C12" s="22">
        <v>5260</v>
      </c>
      <c r="D12" s="22">
        <v>5548</v>
      </c>
      <c r="E12" s="22">
        <v>5499</v>
      </c>
      <c r="F12" s="22">
        <v>5800</v>
      </c>
      <c r="G12" s="22">
        <v>6050</v>
      </c>
      <c r="H12" s="22">
        <v>10600</v>
      </c>
      <c r="I12" s="22">
        <v>6730</v>
      </c>
      <c r="J12" s="22">
        <v>8282</v>
      </c>
      <c r="K12" s="21">
        <v>11674</v>
      </c>
      <c r="L12" s="21">
        <v>10310</v>
      </c>
      <c r="M12" s="46">
        <v>14436</v>
      </c>
      <c r="N12" s="46">
        <v>14975</v>
      </c>
    </row>
    <row r="13" spans="1:16" ht="15">
      <c r="A13" s="1"/>
      <c r="B13" s="1"/>
      <c r="C13" s="27"/>
      <c r="D13" s="27"/>
      <c r="E13" s="27"/>
      <c r="F13" s="27"/>
      <c r="G13" s="27"/>
      <c r="H13" s="27"/>
      <c r="I13" s="27"/>
      <c r="J13" s="27"/>
      <c r="K13" s="20"/>
      <c r="L13" s="20"/>
      <c r="M13" s="50"/>
    </row>
    <row r="14" spans="1:16" ht="15.75">
      <c r="A14" s="2" t="s">
        <v>21</v>
      </c>
      <c r="B14" s="9"/>
      <c r="C14" s="31"/>
      <c r="D14" s="31"/>
      <c r="E14" s="31"/>
      <c r="F14" s="31"/>
      <c r="G14" s="31"/>
      <c r="H14" s="31"/>
      <c r="I14" s="31"/>
      <c r="J14" s="20"/>
      <c r="K14" s="20"/>
      <c r="L14" s="20"/>
      <c r="N14" s="67" t="s">
        <v>12</v>
      </c>
    </row>
    <row r="15" spans="1:16" ht="15">
      <c r="A15" s="5" t="s">
        <v>13</v>
      </c>
      <c r="B15" s="14">
        <v>35.200000000000003</v>
      </c>
      <c r="C15" s="21">
        <v>38.200000000000003</v>
      </c>
      <c r="D15" s="21">
        <v>44.6</v>
      </c>
      <c r="E15" s="21">
        <v>46.6</v>
      </c>
      <c r="F15" s="21">
        <v>46</v>
      </c>
      <c r="G15" s="21">
        <v>48</v>
      </c>
      <c r="H15" s="21">
        <v>49</v>
      </c>
      <c r="I15" s="21">
        <v>50</v>
      </c>
      <c r="J15" s="21">
        <v>53</v>
      </c>
      <c r="K15" s="21">
        <v>58</v>
      </c>
      <c r="L15" s="21">
        <v>60</v>
      </c>
      <c r="M15" s="26">
        <v>60</v>
      </c>
      <c r="N15" s="69"/>
    </row>
    <row r="16" spans="1:16" ht="15">
      <c r="A16" t="s">
        <v>14</v>
      </c>
      <c r="B16" s="14">
        <v>12.6</v>
      </c>
      <c r="C16" s="21">
        <v>12.8</v>
      </c>
      <c r="D16" s="21">
        <v>15.2</v>
      </c>
      <c r="E16" s="21">
        <v>16.399999999999999</v>
      </c>
      <c r="F16" s="21">
        <v>14.8</v>
      </c>
      <c r="G16" s="21">
        <v>12.9</v>
      </c>
      <c r="H16" s="21">
        <v>12.6</v>
      </c>
      <c r="I16" s="21">
        <v>12.3</v>
      </c>
      <c r="J16" s="21">
        <v>13.8</v>
      </c>
      <c r="K16" s="21">
        <v>14.5</v>
      </c>
      <c r="L16" s="21">
        <v>15.6</v>
      </c>
      <c r="M16" s="26">
        <v>17</v>
      </c>
      <c r="N16" s="69"/>
    </row>
    <row r="17" spans="1:14" ht="15">
      <c r="A17" t="s">
        <v>15</v>
      </c>
      <c r="B17" s="14">
        <v>184</v>
      </c>
      <c r="C17" s="22">
        <v>200.6</v>
      </c>
      <c r="D17" s="22">
        <v>222</v>
      </c>
      <c r="E17" s="22">
        <v>231.2</v>
      </c>
      <c r="F17" s="22">
        <v>233.3</v>
      </c>
      <c r="G17" s="22">
        <v>225.8</v>
      </c>
      <c r="H17" s="22">
        <v>213.9</v>
      </c>
      <c r="I17" s="22">
        <v>214</v>
      </c>
      <c r="J17" s="21">
        <v>220</v>
      </c>
      <c r="K17" s="21">
        <v>236</v>
      </c>
      <c r="L17" s="54">
        <v>245</v>
      </c>
      <c r="M17" s="46">
        <v>239</v>
      </c>
      <c r="N17" s="69"/>
    </row>
    <row r="18" spans="1:14" ht="15">
      <c r="A18" s="1"/>
      <c r="B18" s="1"/>
      <c r="C18" s="27"/>
      <c r="D18" s="27"/>
      <c r="E18" s="27"/>
      <c r="F18" s="27"/>
      <c r="G18" s="27"/>
      <c r="H18" s="27"/>
      <c r="I18" s="27"/>
      <c r="J18" s="28"/>
      <c r="K18" s="20"/>
      <c r="L18" s="20"/>
      <c r="N18" s="67" t="s">
        <v>16</v>
      </c>
    </row>
    <row r="19" spans="1:14" ht="15">
      <c r="A19" s="1" t="s">
        <v>17</v>
      </c>
      <c r="B19" s="14">
        <v>29</v>
      </c>
      <c r="C19" s="32">
        <v>40.799999999999997</v>
      </c>
      <c r="D19" s="32">
        <v>47.5</v>
      </c>
      <c r="E19" s="32">
        <v>48.4</v>
      </c>
      <c r="F19" s="32">
        <v>38.9</v>
      </c>
      <c r="G19" s="32">
        <v>32.9</v>
      </c>
      <c r="H19" s="32">
        <v>40.9</v>
      </c>
      <c r="I19" s="32">
        <v>43</v>
      </c>
      <c r="J19" s="32">
        <v>52</v>
      </c>
      <c r="K19" s="29">
        <v>62</v>
      </c>
      <c r="L19" s="30">
        <v>60</v>
      </c>
      <c r="M19" s="51">
        <v>52</v>
      </c>
      <c r="N19" s="69"/>
    </row>
    <row r="20" spans="1:14" ht="15">
      <c r="A20" s="1"/>
      <c r="B20" s="10"/>
      <c r="C20" s="22"/>
      <c r="D20" s="22"/>
      <c r="E20" s="22"/>
      <c r="F20" s="22"/>
      <c r="G20" s="22"/>
      <c r="H20" s="22"/>
      <c r="I20" s="22"/>
      <c r="J20" s="22"/>
      <c r="K20" s="22"/>
      <c r="L20" s="21"/>
      <c r="M20" s="46"/>
    </row>
    <row r="21" spans="1:14" ht="15">
      <c r="A21" s="1"/>
      <c r="B21" s="1"/>
      <c r="C21" s="27"/>
      <c r="D21" s="27"/>
      <c r="E21" s="27"/>
      <c r="F21" s="27"/>
      <c r="G21" s="27"/>
      <c r="H21" s="27"/>
      <c r="I21" s="27"/>
      <c r="J21" s="27"/>
      <c r="K21" s="20"/>
      <c r="L21" s="20"/>
      <c r="N21" s="67" t="s">
        <v>18</v>
      </c>
    </row>
    <row r="22" spans="1:14" ht="15">
      <c r="A22" s="1" t="s">
        <v>22</v>
      </c>
      <c r="B22" s="10">
        <v>9858</v>
      </c>
      <c r="C22" s="22">
        <v>10604</v>
      </c>
      <c r="D22" s="22">
        <v>12078</v>
      </c>
      <c r="E22" s="22">
        <v>13779</v>
      </c>
      <c r="F22" s="22">
        <v>14618</v>
      </c>
      <c r="G22" s="22">
        <v>17746</v>
      </c>
      <c r="H22" s="22">
        <v>16978</v>
      </c>
      <c r="I22" s="22">
        <v>16173</v>
      </c>
      <c r="J22" s="22">
        <v>14951</v>
      </c>
      <c r="K22" s="21">
        <v>15800</v>
      </c>
      <c r="L22" s="21">
        <v>14484</v>
      </c>
      <c r="M22" s="46">
        <v>15010</v>
      </c>
      <c r="N22" s="69"/>
    </row>
    <row r="23" spans="1:14" ht="15">
      <c r="A23" s="11" t="s">
        <v>23</v>
      </c>
      <c r="B23" s="10">
        <v>3840</v>
      </c>
      <c r="C23" s="22">
        <v>4132</v>
      </c>
      <c r="D23" s="22">
        <v>4827</v>
      </c>
      <c r="E23" s="22">
        <v>4659</v>
      </c>
      <c r="F23" s="22">
        <v>4100</v>
      </c>
      <c r="G23" s="22">
        <v>4284</v>
      </c>
      <c r="H23" s="22">
        <v>6027</v>
      </c>
      <c r="I23" s="22">
        <v>6519</v>
      </c>
      <c r="J23" s="22">
        <v>8100</v>
      </c>
      <c r="K23" s="21">
        <v>8100</v>
      </c>
      <c r="L23" s="21">
        <v>9412</v>
      </c>
      <c r="M23" s="46">
        <v>14260</v>
      </c>
      <c r="N23" s="69"/>
    </row>
    <row r="24" spans="1:14" ht="15">
      <c r="A24" s="1"/>
      <c r="B24" s="1"/>
      <c r="C24" s="27"/>
      <c r="D24" s="27"/>
      <c r="E24" s="27"/>
      <c r="F24" s="27"/>
      <c r="G24" s="27"/>
      <c r="H24" s="27"/>
      <c r="I24" s="27"/>
      <c r="J24" s="27"/>
      <c r="K24" s="20"/>
      <c r="L24" s="20"/>
      <c r="M24" s="48"/>
    </row>
    <row r="25" spans="1:14" ht="15.75">
      <c r="A25" s="2" t="s">
        <v>24</v>
      </c>
      <c r="B25" s="9"/>
      <c r="C25" s="31"/>
      <c r="D25" s="31"/>
      <c r="E25" s="31"/>
      <c r="F25" s="31"/>
      <c r="G25" s="31"/>
      <c r="H25" s="31"/>
      <c r="I25" s="31"/>
      <c r="J25" s="20"/>
      <c r="K25" s="20"/>
      <c r="L25" s="20"/>
      <c r="N25" s="67" t="s">
        <v>12</v>
      </c>
    </row>
    <row r="26" spans="1:14" ht="15">
      <c r="A26" s="5" t="s">
        <v>25</v>
      </c>
      <c r="B26" s="14">
        <v>10.199999999999999</v>
      </c>
      <c r="C26" s="21">
        <v>19.100000000000001</v>
      </c>
      <c r="D26" s="21">
        <v>22.9</v>
      </c>
      <c r="E26" s="21">
        <v>30.1</v>
      </c>
      <c r="F26" s="21">
        <v>36.700000000000003</v>
      </c>
      <c r="G26" s="21">
        <v>42.2</v>
      </c>
      <c r="H26" s="21">
        <v>53.9</v>
      </c>
      <c r="I26" s="21">
        <v>62.2</v>
      </c>
      <c r="J26" s="21">
        <v>65.2</v>
      </c>
      <c r="K26" s="21">
        <v>67</v>
      </c>
      <c r="L26" s="21">
        <v>68.599999999999994</v>
      </c>
      <c r="M26" s="26">
        <v>71</v>
      </c>
      <c r="N26" s="20">
        <v>73</v>
      </c>
    </row>
    <row r="27" spans="1:14" ht="15">
      <c r="A27" t="s">
        <v>15</v>
      </c>
      <c r="B27" s="14">
        <v>77.400000000000006</v>
      </c>
      <c r="C27" s="21">
        <v>99.6</v>
      </c>
      <c r="D27" s="21">
        <v>119.4</v>
      </c>
      <c r="E27" s="21">
        <v>154.9</v>
      </c>
      <c r="F27" s="21">
        <v>172.2</v>
      </c>
      <c r="G27" s="21">
        <v>186.9</v>
      </c>
      <c r="H27" s="21">
        <v>218.3</v>
      </c>
      <c r="I27" s="21">
        <v>240.6</v>
      </c>
      <c r="J27" s="21">
        <v>258.10000000000002</v>
      </c>
      <c r="K27" s="21">
        <v>275.60000000000002</v>
      </c>
      <c r="L27" s="21">
        <v>279.3</v>
      </c>
      <c r="M27" s="26">
        <v>274</v>
      </c>
      <c r="N27" s="20">
        <v>282</v>
      </c>
    </row>
    <row r="28" spans="1:14" ht="15">
      <c r="C28" s="20"/>
      <c r="D28" s="20"/>
      <c r="E28" s="20"/>
      <c r="F28" s="20"/>
      <c r="G28" s="20"/>
      <c r="H28" s="20"/>
      <c r="I28" s="20"/>
      <c r="J28" s="20"/>
      <c r="K28" s="20"/>
      <c r="L28" s="20"/>
      <c r="M28" s="52"/>
    </row>
    <row r="29" spans="1:14" ht="15">
      <c r="A29" s="1"/>
      <c r="B29" s="1"/>
      <c r="C29" s="27"/>
      <c r="D29" s="27"/>
      <c r="E29" s="27"/>
      <c r="F29" s="27"/>
      <c r="G29" s="27"/>
      <c r="H29" s="27"/>
      <c r="I29" s="27"/>
      <c r="J29" s="28"/>
      <c r="K29" s="20"/>
      <c r="L29" s="20"/>
      <c r="N29" s="67" t="s">
        <v>16</v>
      </c>
    </row>
    <row r="30" spans="1:14" ht="15">
      <c r="A30" s="1" t="s">
        <v>17</v>
      </c>
      <c r="B30" s="14">
        <v>20.8</v>
      </c>
      <c r="C30" s="32">
        <v>20.399999999999999</v>
      </c>
      <c r="D30" s="32">
        <v>20.100000000000001</v>
      </c>
      <c r="E30" s="32">
        <v>21.8</v>
      </c>
      <c r="F30" s="32">
        <v>17.5</v>
      </c>
      <c r="G30" s="32">
        <v>5.3</v>
      </c>
      <c r="H30" s="32">
        <v>2.1</v>
      </c>
      <c r="I30" s="32">
        <v>1.5</v>
      </c>
      <c r="J30" s="32">
        <v>1.5</v>
      </c>
      <c r="K30" s="32">
        <v>1.4</v>
      </c>
      <c r="L30" s="35">
        <v>1.2</v>
      </c>
      <c r="M30" s="51">
        <v>2</v>
      </c>
      <c r="N30" s="51">
        <v>2</v>
      </c>
    </row>
    <row r="31" spans="1:14" ht="15">
      <c r="A31" s="1"/>
      <c r="B31" s="1"/>
      <c r="C31" s="27"/>
      <c r="D31" s="27"/>
      <c r="E31" s="27"/>
      <c r="F31" s="27"/>
      <c r="G31" s="27"/>
      <c r="H31" s="27"/>
      <c r="I31" s="27"/>
      <c r="J31" s="27"/>
      <c r="K31" s="27"/>
      <c r="L31" s="20"/>
      <c r="M31" s="50"/>
    </row>
    <row r="32" spans="1:14" ht="15">
      <c r="A32" s="1"/>
      <c r="B32" s="1"/>
      <c r="C32" s="27"/>
      <c r="D32" s="27"/>
      <c r="E32" s="27"/>
      <c r="F32" s="27"/>
      <c r="G32" s="27"/>
      <c r="H32" s="27"/>
      <c r="I32" s="27"/>
      <c r="J32" s="27"/>
      <c r="K32" s="20"/>
      <c r="L32" s="20"/>
      <c r="N32" s="67" t="s">
        <v>18</v>
      </c>
    </row>
    <row r="33" spans="1:14" ht="15">
      <c r="A33" s="1" t="s">
        <v>26</v>
      </c>
      <c r="B33" s="10">
        <v>646</v>
      </c>
      <c r="C33" s="22">
        <v>708</v>
      </c>
      <c r="D33" s="22">
        <v>820</v>
      </c>
      <c r="E33" s="22">
        <v>708</v>
      </c>
      <c r="F33" s="22">
        <v>943</v>
      </c>
      <c r="G33" s="22">
        <v>1039</v>
      </c>
      <c r="H33" s="22">
        <v>959</v>
      </c>
      <c r="I33" s="22">
        <v>1045</v>
      </c>
      <c r="J33" s="22">
        <v>1116</v>
      </c>
      <c r="K33" s="22">
        <v>1163</v>
      </c>
      <c r="L33" s="21">
        <v>1227</v>
      </c>
      <c r="M33" s="46">
        <v>1321</v>
      </c>
      <c r="N33" s="46">
        <v>1412</v>
      </c>
    </row>
    <row r="34" spans="1:14" ht="15">
      <c r="A34" s="11" t="s">
        <v>20</v>
      </c>
      <c r="B34" s="10">
        <v>929</v>
      </c>
      <c r="C34" s="22">
        <v>880</v>
      </c>
      <c r="D34" s="22">
        <v>1137</v>
      </c>
      <c r="E34" s="22">
        <v>1795</v>
      </c>
      <c r="F34" s="22">
        <v>2224</v>
      </c>
      <c r="G34" s="22">
        <v>2982</v>
      </c>
      <c r="H34" s="22">
        <v>2992</v>
      </c>
      <c r="I34" s="22">
        <v>3139</v>
      </c>
      <c r="J34" s="22">
        <v>3353</v>
      </c>
      <c r="K34" s="22">
        <v>3563</v>
      </c>
      <c r="L34" s="21">
        <v>3647</v>
      </c>
      <c r="M34" s="46">
        <v>3935</v>
      </c>
      <c r="N34" s="46">
        <v>3439</v>
      </c>
    </row>
    <row r="35" spans="1:14" ht="15">
      <c r="C35" s="20"/>
      <c r="D35" s="20"/>
      <c r="E35" s="20"/>
      <c r="F35" s="20"/>
      <c r="G35" s="20"/>
      <c r="H35" s="20"/>
      <c r="I35" s="20"/>
      <c r="J35" s="20"/>
      <c r="K35" s="20"/>
      <c r="L35" s="20"/>
      <c r="M35" s="52"/>
    </row>
    <row r="36" spans="1:14" ht="15.75">
      <c r="A36" s="2" t="s">
        <v>57</v>
      </c>
      <c r="B36" s="9"/>
      <c r="C36" s="31"/>
      <c r="D36" s="31"/>
      <c r="E36" s="31"/>
      <c r="F36" s="31"/>
      <c r="G36" s="31"/>
      <c r="H36" s="31"/>
      <c r="I36" s="31"/>
      <c r="J36" s="20"/>
      <c r="K36" s="20"/>
      <c r="L36" s="20"/>
      <c r="N36" s="67" t="s">
        <v>12</v>
      </c>
    </row>
    <row r="37" spans="1:14" ht="15">
      <c r="A37" s="5" t="s">
        <v>25</v>
      </c>
      <c r="B37" s="7">
        <v>1193</v>
      </c>
      <c r="C37" s="21">
        <v>1301</v>
      </c>
      <c r="D37" s="21">
        <v>1436</v>
      </c>
      <c r="E37" s="21">
        <v>1491</v>
      </c>
      <c r="F37" s="21">
        <v>1532</v>
      </c>
      <c r="G37" s="21">
        <v>1526</v>
      </c>
      <c r="H37" s="21">
        <v>1543</v>
      </c>
      <c r="I37" s="21">
        <v>1562</v>
      </c>
      <c r="J37" s="68">
        <f>J4+J5+J15+J16+J26</f>
        <v>1582</v>
      </c>
      <c r="K37" s="22">
        <v>1172</v>
      </c>
      <c r="L37" s="68">
        <f>L4+L5+L15+L16+L26</f>
        <v>1169.1999999999998</v>
      </c>
      <c r="M37" s="68">
        <f>M4+M5+M15+M16+M26</f>
        <v>1148</v>
      </c>
      <c r="N37" s="68">
        <f>N4+N5+N15+N16+N26</f>
        <v>1064</v>
      </c>
    </row>
    <row r="38" spans="1:14" ht="15">
      <c r="A38" t="s">
        <v>15</v>
      </c>
      <c r="B38" s="7">
        <v>5346</v>
      </c>
      <c r="C38" s="21">
        <v>5655</v>
      </c>
      <c r="D38" s="21">
        <v>6176</v>
      </c>
      <c r="E38" s="21">
        <v>6543</v>
      </c>
      <c r="F38" s="21">
        <v>6800</v>
      </c>
      <c r="G38" s="21">
        <v>6627</v>
      </c>
      <c r="H38" s="21">
        <v>6632</v>
      </c>
      <c r="I38" s="21">
        <v>6649</v>
      </c>
      <c r="J38" s="68">
        <f>J6+J17+J27</f>
        <v>6855.1</v>
      </c>
      <c r="K38" s="68">
        <f>K6+K17+K27</f>
        <v>5588.6</v>
      </c>
      <c r="L38" s="68">
        <f>L6+L17+L27</f>
        <v>5634.3</v>
      </c>
      <c r="M38" s="68">
        <f>M6+M17+M27</f>
        <v>5331</v>
      </c>
      <c r="N38" s="68">
        <f>N6+N17+N27</f>
        <v>5085</v>
      </c>
    </row>
    <row r="39" spans="1:14" ht="15">
      <c r="A39" t="s">
        <v>70</v>
      </c>
      <c r="C39" s="20"/>
      <c r="D39" s="20"/>
      <c r="E39" s="20"/>
      <c r="F39" s="20"/>
      <c r="G39" s="20"/>
      <c r="H39" s="20"/>
      <c r="I39" s="20"/>
      <c r="J39" s="26"/>
      <c r="K39" s="26"/>
      <c r="L39" s="26"/>
      <c r="M39" s="26"/>
    </row>
    <row r="40" spans="1:14" ht="15">
      <c r="A40" s="1"/>
      <c r="B40" s="1"/>
      <c r="C40" s="27"/>
      <c r="D40" s="27"/>
      <c r="E40" s="27"/>
      <c r="F40" s="27"/>
      <c r="G40" s="27"/>
      <c r="H40" s="27"/>
      <c r="I40" s="27"/>
      <c r="J40" s="28"/>
      <c r="K40" s="20"/>
      <c r="L40" s="20"/>
      <c r="N40" s="67" t="s">
        <v>16</v>
      </c>
    </row>
    <row r="41" spans="1:14" ht="15">
      <c r="A41" s="1" t="s">
        <v>17</v>
      </c>
      <c r="B41" s="14">
        <v>54.7</v>
      </c>
      <c r="C41" s="32">
        <v>65.599999999999994</v>
      </c>
      <c r="D41" s="32">
        <v>71.400000000000006</v>
      </c>
      <c r="E41" s="32">
        <v>74.2</v>
      </c>
      <c r="F41" s="32">
        <v>59.8</v>
      </c>
      <c r="G41" s="32">
        <v>41.5</v>
      </c>
      <c r="H41" s="32">
        <v>46.3</v>
      </c>
      <c r="I41" s="32">
        <v>47.6</v>
      </c>
      <c r="J41" s="32">
        <v>56.5</v>
      </c>
      <c r="K41" s="32">
        <v>66.400000000000006</v>
      </c>
      <c r="L41" s="35">
        <v>64.2</v>
      </c>
      <c r="M41" s="55">
        <v>57</v>
      </c>
      <c r="N41" s="69"/>
    </row>
    <row r="42" spans="1:14" ht="15">
      <c r="A42" s="1"/>
      <c r="B42" s="1"/>
      <c r="C42" s="27"/>
      <c r="D42" s="27"/>
      <c r="E42" s="27"/>
      <c r="F42" s="27"/>
      <c r="G42" s="27"/>
      <c r="H42" s="27"/>
      <c r="I42" s="27"/>
      <c r="J42" s="27"/>
      <c r="K42" s="27"/>
      <c r="L42" s="20"/>
      <c r="M42" s="53"/>
    </row>
    <row r="43" spans="1:14" ht="15">
      <c r="A43" s="1"/>
      <c r="B43" s="1"/>
      <c r="C43" s="27"/>
      <c r="D43" s="27"/>
      <c r="E43" s="27"/>
      <c r="F43" s="27"/>
      <c r="G43" s="27"/>
      <c r="H43" s="27"/>
      <c r="I43" s="27"/>
      <c r="J43" s="27"/>
      <c r="K43" s="20"/>
      <c r="L43" s="20"/>
      <c r="N43" s="67" t="s">
        <v>18</v>
      </c>
    </row>
    <row r="44" spans="1:14" ht="15">
      <c r="A44" s="1" t="s">
        <v>27</v>
      </c>
      <c r="B44" s="10">
        <v>27798</v>
      </c>
      <c r="C44" s="22">
        <v>30622</v>
      </c>
      <c r="D44" s="22">
        <v>33481</v>
      </c>
      <c r="E44" s="22">
        <v>37774</v>
      </c>
      <c r="F44" s="22">
        <v>41427</v>
      </c>
      <c r="G44" s="22">
        <v>45714</v>
      </c>
      <c r="H44" s="22">
        <v>46614</v>
      </c>
      <c r="I44" s="22">
        <v>47912</v>
      </c>
      <c r="J44" s="22">
        <v>50267</v>
      </c>
      <c r="K44" s="22">
        <v>51716</v>
      </c>
      <c r="L44" s="21">
        <v>51952</v>
      </c>
      <c r="M44" s="23">
        <v>52875</v>
      </c>
      <c r="N44" s="69"/>
    </row>
    <row r="45" spans="1:14" ht="15.75" thickBot="1">
      <c r="A45" s="12" t="s">
        <v>28</v>
      </c>
      <c r="B45" s="8">
        <v>10993</v>
      </c>
      <c r="C45" s="24">
        <v>10272</v>
      </c>
      <c r="D45" s="24">
        <v>11512</v>
      </c>
      <c r="E45" s="24">
        <v>11953</v>
      </c>
      <c r="F45" s="24">
        <v>12124</v>
      </c>
      <c r="G45" s="24">
        <v>13316</v>
      </c>
      <c r="H45" s="24">
        <v>19619</v>
      </c>
      <c r="I45" s="24">
        <v>16388</v>
      </c>
      <c r="J45" s="24">
        <v>19735</v>
      </c>
      <c r="K45" s="24">
        <v>23337</v>
      </c>
      <c r="L45" s="24">
        <v>23369</v>
      </c>
      <c r="M45" s="25">
        <v>32631</v>
      </c>
      <c r="N45" s="70"/>
    </row>
    <row r="47" spans="1:14" ht="15">
      <c r="C47" s="34" t="e">
        <f>IF(ABS(C37-C26-C16-C15-C5-C4)&gt;#REF!,C37-C26-C16-C15-C5-C4," ")</f>
        <v>#REF!</v>
      </c>
      <c r="D47" s="34" t="e">
        <f>IF(ABS(D37-D26-D16-D15-D5-D4)&gt;#REF!,D37-D26-D16-D15-D5-D4," ")</f>
        <v>#REF!</v>
      </c>
      <c r="E47" s="34" t="e">
        <f>IF(ABS(E37-E26-E16-E15-E5-E4)&gt;#REF!,E37-E26-E16-E15-E5-E4," ")</f>
        <v>#REF!</v>
      </c>
      <c r="F47" s="34" t="e">
        <f>IF(ABS(F37-F26-F16-F15-F5-F4)&gt;#REF!,F37-F26-F16-F15-F5-F4," ")</f>
        <v>#REF!</v>
      </c>
      <c r="G47" s="34" t="e">
        <f>IF(ABS(G37-G26-G16-G15-G5-G4)&gt;#REF!,G37-G26-G16-G15-G5-G4," ")</f>
        <v>#REF!</v>
      </c>
      <c r="H47" s="34" t="e">
        <f>IF(ABS(H37-H26-H16-H15-H5-H4)&gt;#REF!,H37-H26-H16-H15-H5-H4," ")</f>
        <v>#REF!</v>
      </c>
      <c r="I47" s="34" t="e">
        <f>IF(ABS(I37-I26-I16-I15-I5-I4)&gt;#REF!,I37-I26-I16-I15-I5-I4," ")</f>
        <v>#REF!</v>
      </c>
      <c r="J47" s="34" t="e">
        <f>IF(ABS(J37-J50-J26-J16-J15-J5-J4)&gt;#REF!,J37-J26-J16-J15-J5-J4," ")</f>
        <v>#REF!</v>
      </c>
      <c r="K47" s="34" t="e">
        <f>IF(ABS(K37-K50-K26-K16-K15-K5-K4)&gt;#REF!,K37-K26-K16-K15-K5-K4," ")</f>
        <v>#REF!</v>
      </c>
      <c r="L47" s="34" t="e">
        <f>IF(ABS(L37-L50-L26-L16-L15-L5-L4)&gt;#REF!,L37-L26-L16-L15-L5-L4," ")</f>
        <v>#REF!</v>
      </c>
      <c r="M47" s="34" t="e">
        <f>IF(ABS(M37-M50-M26-M16-M15-M5-M4)&gt;#REF!,M37-M26-M16-M15-M5-M4," ")</f>
        <v>#REF!</v>
      </c>
      <c r="N47" s="34" t="e">
        <f>IF(ABS(N37-N50-N26-N16-N15-N5-N4)&gt;#REF!,N37-N26-N16-N15-N5-N4," ")</f>
        <v>#REF!</v>
      </c>
    </row>
    <row r="48" spans="1:14" ht="15.75">
      <c r="A48" s="31" t="s">
        <v>56</v>
      </c>
      <c r="C48" s="20"/>
      <c r="D48" s="20"/>
      <c r="E48" s="20"/>
      <c r="F48" s="20"/>
      <c r="G48" s="20"/>
      <c r="H48" s="20"/>
      <c r="I48" s="20"/>
      <c r="J48" s="20"/>
      <c r="K48" s="20"/>
      <c r="L48" s="20"/>
      <c r="N48" s="67" t="s">
        <v>12</v>
      </c>
    </row>
    <row r="49" spans="1:14" ht="15">
      <c r="A49" s="5" t="s">
        <v>13</v>
      </c>
      <c r="C49" s="64" t="s">
        <v>10</v>
      </c>
      <c r="D49" s="64" t="s">
        <v>10</v>
      </c>
      <c r="E49" s="64" t="s">
        <v>10</v>
      </c>
      <c r="F49" s="64" t="s">
        <v>10</v>
      </c>
      <c r="G49" s="64" t="s">
        <v>10</v>
      </c>
      <c r="H49" s="64" t="s">
        <v>10</v>
      </c>
      <c r="I49" s="64" t="s">
        <v>10</v>
      </c>
      <c r="J49" s="21">
        <v>199.863</v>
      </c>
      <c r="K49" s="21">
        <v>266.05099999999999</v>
      </c>
      <c r="L49" s="21">
        <v>284.12200000000001</v>
      </c>
      <c r="M49" s="46">
        <v>252.714</v>
      </c>
      <c r="N49" s="20">
        <v>252</v>
      </c>
    </row>
    <row r="50" spans="1:14" ht="15">
      <c r="A50" t="s">
        <v>14</v>
      </c>
      <c r="C50" s="64" t="s">
        <v>10</v>
      </c>
      <c r="D50" s="64" t="s">
        <v>10</v>
      </c>
      <c r="E50" s="64" t="s">
        <v>10</v>
      </c>
      <c r="F50" s="64" t="s">
        <v>10</v>
      </c>
      <c r="G50" s="64" t="s">
        <v>10</v>
      </c>
      <c r="H50" s="64" t="s">
        <v>10</v>
      </c>
      <c r="I50" s="64" t="s">
        <v>10</v>
      </c>
      <c r="J50" s="21">
        <v>17.925999999999998</v>
      </c>
      <c r="K50" s="21">
        <v>21.692</v>
      </c>
      <c r="L50" s="21">
        <v>22.971</v>
      </c>
      <c r="M50" s="21">
        <v>20.797000000000001</v>
      </c>
      <c r="N50" s="20">
        <v>25</v>
      </c>
    </row>
    <row r="51" spans="1:14" ht="15">
      <c r="A51" t="s">
        <v>15</v>
      </c>
      <c r="C51" s="64" t="s">
        <v>10</v>
      </c>
      <c r="D51" s="64" t="s">
        <v>10</v>
      </c>
      <c r="E51" s="64" t="s">
        <v>10</v>
      </c>
      <c r="F51" s="64" t="s">
        <v>10</v>
      </c>
      <c r="G51" s="64" t="s">
        <v>10</v>
      </c>
      <c r="H51" s="64" t="s">
        <v>10</v>
      </c>
      <c r="I51" s="64" t="s">
        <v>10</v>
      </c>
      <c r="J51" s="63">
        <v>535.65549999999996</v>
      </c>
      <c r="K51" s="63">
        <v>697.92750000000001</v>
      </c>
      <c r="L51" s="63">
        <v>741.71450000000004</v>
      </c>
      <c r="M51" s="63">
        <v>660.08699999999999</v>
      </c>
      <c r="N51" s="20">
        <v>667</v>
      </c>
    </row>
    <row r="52" spans="1:14" ht="15" customHeight="1" thickBot="1">
      <c r="A52" s="3"/>
      <c r="B52" s="3"/>
      <c r="C52" s="19"/>
      <c r="D52" s="19"/>
      <c r="E52" s="19"/>
      <c r="F52" s="19"/>
      <c r="G52" s="19"/>
      <c r="H52" s="19"/>
      <c r="I52" s="19"/>
      <c r="J52" s="19"/>
      <c r="K52" s="19"/>
      <c r="L52" s="19"/>
      <c r="M52" s="65"/>
      <c r="N52" s="3"/>
    </row>
    <row r="53" spans="1:14">
      <c r="A53" t="s">
        <v>29</v>
      </c>
    </row>
    <row r="54" spans="1:14">
      <c r="A54" t="s">
        <v>30</v>
      </c>
    </row>
    <row r="55" spans="1:14">
      <c r="A55" t="s">
        <v>31</v>
      </c>
    </row>
    <row r="56" spans="1:14">
      <c r="A56" t="s">
        <v>68</v>
      </c>
    </row>
  </sheetData>
  <phoneticPr fontId="18" type="noConversion"/>
  <pageMargins left="0.75" right="0.75" top="1" bottom="1" header="0.5" footer="0.5"/>
  <pageSetup paperSize="9" scale="64" orientation="portrait" horizontalDpi="4294967292" verticalDpi="300" r:id="rId1"/>
  <headerFooter alignWithMargins="0">
    <oddHeader>&amp;L&amp;"Arial,Bold"&amp;16WATER TRANSPORT</oddHeader>
    <oddFooter>&amp;C&amp;14 111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opLeftCell="A16" workbookViewId="0"/>
  </sheetViews>
  <sheetFormatPr defaultColWidth="9.140625" defaultRowHeight="12.75"/>
  <cols>
    <col min="1" max="1" width="25.5703125" customWidth="1"/>
  </cols>
  <sheetData>
    <row r="1" spans="1:5">
      <c r="A1" s="75" t="s">
        <v>130</v>
      </c>
    </row>
    <row r="2" spans="1:5">
      <c r="A2" s="75" t="s">
        <v>128</v>
      </c>
    </row>
    <row r="3" spans="1:5">
      <c r="A3" s="75" t="s">
        <v>131</v>
      </c>
    </row>
    <row r="4" spans="1:5">
      <c r="A4" s="75" t="s">
        <v>129</v>
      </c>
    </row>
    <row r="5" spans="1:5">
      <c r="A5" s="75"/>
    </row>
    <row r="6" spans="1:5">
      <c r="A6" s="75" t="s">
        <v>15</v>
      </c>
    </row>
    <row r="7" spans="1:5" ht="15">
      <c r="A7" s="44"/>
      <c r="B7" s="90" t="s">
        <v>9</v>
      </c>
    </row>
    <row r="8" spans="1:5" ht="15">
      <c r="A8" s="1" t="s">
        <v>123</v>
      </c>
      <c r="B8" s="102" t="s">
        <v>10</v>
      </c>
    </row>
    <row r="9" spans="1:5" ht="15">
      <c r="A9" s="1" t="s">
        <v>69</v>
      </c>
      <c r="B9" s="33" t="s">
        <v>10</v>
      </c>
    </row>
    <row r="10" spans="1:5" ht="15">
      <c r="A10" s="72" t="s">
        <v>108</v>
      </c>
      <c r="B10" s="84" t="s">
        <v>10</v>
      </c>
    </row>
    <row r="11" spans="1:5" ht="15">
      <c r="A11" s="72" t="s">
        <v>105</v>
      </c>
      <c r="B11" s="84" t="s">
        <v>10</v>
      </c>
    </row>
    <row r="12" spans="1:5" ht="15">
      <c r="A12" s="72" t="s">
        <v>110</v>
      </c>
      <c r="B12" s="84" t="s">
        <v>10</v>
      </c>
    </row>
    <row r="13" spans="1:5" ht="15">
      <c r="A13" s="1" t="s">
        <v>126</v>
      </c>
      <c r="B13" s="104" t="s">
        <v>5</v>
      </c>
    </row>
    <row r="14" spans="1:5" ht="15">
      <c r="A14" s="72" t="s">
        <v>111</v>
      </c>
      <c r="B14" s="111">
        <v>1319</v>
      </c>
      <c r="C14" s="47"/>
      <c r="D14" s="10"/>
      <c r="E14" s="107"/>
    </row>
    <row r="15" spans="1:5" ht="15">
      <c r="A15" s="1" t="s">
        <v>54</v>
      </c>
      <c r="B15" s="112">
        <v>1254.7</v>
      </c>
      <c r="C15" s="77"/>
      <c r="D15" s="10"/>
      <c r="E15" s="106"/>
    </row>
    <row r="16" spans="1:5" ht="15">
      <c r="A16" s="1" t="s">
        <v>33</v>
      </c>
      <c r="B16" s="94">
        <v>764.15899999999999</v>
      </c>
      <c r="C16" s="77"/>
      <c r="E16" s="106"/>
    </row>
    <row r="17" spans="1:5" ht="15">
      <c r="A17" s="1" t="s">
        <v>35</v>
      </c>
      <c r="B17" s="94">
        <v>716.63099999999997</v>
      </c>
      <c r="C17" s="77"/>
      <c r="E17" s="106"/>
    </row>
    <row r="18" spans="1:5" ht="15">
      <c r="A18" s="1" t="s">
        <v>36</v>
      </c>
      <c r="B18" s="94">
        <v>682.93600000000004</v>
      </c>
      <c r="C18" s="77"/>
      <c r="E18" s="107"/>
    </row>
    <row r="19" spans="1:5" ht="15">
      <c r="A19" s="11" t="s">
        <v>37</v>
      </c>
      <c r="B19" s="94">
        <v>653.31299999999999</v>
      </c>
      <c r="C19" s="87"/>
      <c r="E19" s="106"/>
    </row>
    <row r="20" spans="1:5" ht="15">
      <c r="A20" s="11" t="s">
        <v>122</v>
      </c>
      <c r="B20" s="94">
        <v>619.77599999999995</v>
      </c>
      <c r="C20" s="77"/>
      <c r="D20" s="10"/>
      <c r="E20" s="106"/>
    </row>
    <row r="21" spans="1:5" ht="15">
      <c r="A21" s="72" t="s">
        <v>106</v>
      </c>
      <c r="B21" s="111">
        <v>595</v>
      </c>
      <c r="C21" s="47"/>
      <c r="E21" s="107"/>
    </row>
    <row r="22" spans="1:5" ht="15">
      <c r="A22" s="72" t="s">
        <v>107</v>
      </c>
      <c r="B22" s="111">
        <v>303</v>
      </c>
      <c r="C22" s="47"/>
      <c r="E22" s="107"/>
    </row>
    <row r="23" spans="1:5" ht="15">
      <c r="A23" s="1" t="s">
        <v>34</v>
      </c>
      <c r="B23" s="94">
        <v>268.37700000000001</v>
      </c>
      <c r="C23" s="77"/>
      <c r="E23" s="106"/>
    </row>
    <row r="24" spans="1:5" ht="15">
      <c r="A24" s="1" t="s">
        <v>39</v>
      </c>
      <c r="B24" s="94">
        <v>257.39299999999997</v>
      </c>
      <c r="C24" s="77"/>
      <c r="E24" s="106"/>
    </row>
    <row r="25" spans="1:5" ht="15">
      <c r="A25" s="1" t="s">
        <v>44</v>
      </c>
      <c r="B25" s="94">
        <v>188.94499999999999</v>
      </c>
      <c r="C25" s="77"/>
      <c r="D25" s="10"/>
      <c r="E25" s="107"/>
    </row>
    <row r="26" spans="1:5" ht="15">
      <c r="A26" s="1" t="s">
        <v>43</v>
      </c>
      <c r="B26" s="94">
        <v>188.32</v>
      </c>
      <c r="C26" s="95"/>
      <c r="D26" s="62"/>
      <c r="E26" s="109"/>
    </row>
    <row r="27" spans="1:5" ht="15">
      <c r="A27" s="11" t="s">
        <v>127</v>
      </c>
      <c r="B27" s="94">
        <v>152.047</v>
      </c>
      <c r="C27" s="95"/>
      <c r="D27" s="62"/>
      <c r="E27" s="109"/>
    </row>
    <row r="28" spans="1:5" ht="15">
      <c r="A28" s="11" t="s">
        <v>72</v>
      </c>
      <c r="B28" s="94">
        <v>148.047</v>
      </c>
      <c r="C28" s="47"/>
      <c r="E28" s="108"/>
    </row>
    <row r="29" spans="1:5" ht="15">
      <c r="A29" s="1" t="s">
        <v>38</v>
      </c>
      <c r="B29" s="94">
        <v>122.943</v>
      </c>
    </row>
    <row r="30" spans="1:5" ht="15">
      <c r="A30" s="72" t="s">
        <v>109</v>
      </c>
      <c r="B30" s="111">
        <v>120</v>
      </c>
    </row>
    <row r="31" spans="1:5" ht="15">
      <c r="A31" s="1" t="s">
        <v>49</v>
      </c>
      <c r="B31" s="94">
        <v>97.6</v>
      </c>
    </row>
    <row r="32" spans="1:5" ht="15">
      <c r="A32" s="11" t="s">
        <v>70</v>
      </c>
      <c r="B32" s="94">
        <v>77.7</v>
      </c>
    </row>
    <row r="33" spans="1:2" ht="15">
      <c r="A33" s="1" t="s">
        <v>63</v>
      </c>
      <c r="B33" s="113">
        <v>66.239999999999995</v>
      </c>
    </row>
    <row r="34" spans="1:2" ht="15">
      <c r="A34" s="1" t="s">
        <v>48</v>
      </c>
      <c r="B34" s="94">
        <v>64.3</v>
      </c>
    </row>
    <row r="35" spans="1:2" ht="15">
      <c r="A35" s="1" t="s">
        <v>47</v>
      </c>
      <c r="B35" s="94">
        <v>61.7</v>
      </c>
    </row>
    <row r="36" spans="1:2" ht="15">
      <c r="A36" s="11" t="s">
        <v>118</v>
      </c>
      <c r="B36" s="94">
        <v>56.06</v>
      </c>
    </row>
    <row r="37" spans="1:2" ht="15">
      <c r="A37" s="1" t="s">
        <v>45</v>
      </c>
      <c r="B37" s="94">
        <v>54.545999999999999</v>
      </c>
    </row>
    <row r="38" spans="1:2" ht="15">
      <c r="A38" s="1" t="s">
        <v>125</v>
      </c>
      <c r="B38" s="94">
        <v>53.963999999999999</v>
      </c>
    </row>
    <row r="39" spans="1:2" ht="15">
      <c r="A39" s="103" t="s">
        <v>124</v>
      </c>
      <c r="B39" s="94">
        <v>52.868000000000002</v>
      </c>
    </row>
    <row r="40" spans="1:2" ht="15">
      <c r="A40" s="100" t="s">
        <v>121</v>
      </c>
      <c r="B40" s="94">
        <v>51.75</v>
      </c>
    </row>
    <row r="41" spans="1:2" ht="15">
      <c r="A41" s="1" t="s">
        <v>46</v>
      </c>
      <c r="B41" s="94">
        <v>51.63</v>
      </c>
    </row>
    <row r="42" spans="1:2" ht="15">
      <c r="A42" s="36" t="s">
        <v>42</v>
      </c>
      <c r="B42" s="94">
        <v>45.939</v>
      </c>
    </row>
    <row r="43" spans="1:2" ht="15">
      <c r="A43" s="1" t="s">
        <v>40</v>
      </c>
      <c r="B43" s="94">
        <v>44.582999999999998</v>
      </c>
    </row>
    <row r="44" spans="1:2" ht="15">
      <c r="A44" s="1" t="s">
        <v>62</v>
      </c>
      <c r="B44" s="94">
        <v>20.399999999999999</v>
      </c>
    </row>
    <row r="45" spans="1:2" ht="15">
      <c r="A45" s="1" t="s">
        <v>119</v>
      </c>
      <c r="B45" s="113">
        <v>17.741</v>
      </c>
    </row>
    <row r="46" spans="1:2" ht="15">
      <c r="A46" s="1" t="s">
        <v>120</v>
      </c>
      <c r="B46" s="113">
        <v>12.175000000000001</v>
      </c>
    </row>
    <row r="47" spans="1:2" ht="15">
      <c r="A47" s="5" t="s">
        <v>73</v>
      </c>
      <c r="B47" s="97">
        <v>9.6289999999999996</v>
      </c>
    </row>
    <row r="48" spans="1:2" ht="15">
      <c r="A48" t="s">
        <v>85</v>
      </c>
      <c r="B48" s="94">
        <v>3.01</v>
      </c>
    </row>
    <row r="49" spans="1:2" ht="15">
      <c r="A49" s="11" t="s">
        <v>112</v>
      </c>
      <c r="B49" s="94">
        <v>2.6539999999999999</v>
      </c>
    </row>
    <row r="50" spans="1:2" ht="15">
      <c r="A50" s="1" t="s">
        <v>41</v>
      </c>
      <c r="B50" s="88"/>
    </row>
    <row r="51" spans="1:2" ht="14.25">
      <c r="A51" s="6" t="s">
        <v>58</v>
      </c>
      <c r="B51" s="13"/>
    </row>
    <row r="52" spans="1:2">
      <c r="A52" s="17"/>
      <c r="B52" s="18"/>
    </row>
    <row r="53" spans="1:2">
      <c r="A53" s="81" t="s">
        <v>74</v>
      </c>
      <c r="B53" s="18"/>
    </row>
    <row r="54" spans="1:2" ht="15">
      <c r="A54" s="77" t="s">
        <v>91</v>
      </c>
      <c r="B54" s="91"/>
    </row>
    <row r="55" spans="1:2">
      <c r="A55" s="17"/>
    </row>
    <row r="56" spans="1:2" ht="14.25">
      <c r="A56" s="6" t="s">
        <v>92</v>
      </c>
    </row>
    <row r="57" spans="1:2">
      <c r="A57" s="1"/>
    </row>
    <row r="58" spans="1:2">
      <c r="A58" s="6" t="s">
        <v>117</v>
      </c>
    </row>
    <row r="59" spans="1:2">
      <c r="A59" s="1"/>
    </row>
    <row r="60" spans="1:2">
      <c r="A60" s="6" t="s">
        <v>51</v>
      </c>
    </row>
    <row r="61" spans="1:2">
      <c r="A61" s="11" t="s">
        <v>75</v>
      </c>
    </row>
    <row r="62" spans="1:2" ht="15">
      <c r="A62" s="11" t="s">
        <v>94</v>
      </c>
      <c r="B62" s="51"/>
    </row>
    <row r="63" spans="1:2" ht="15">
      <c r="A63" t="s">
        <v>93</v>
      </c>
      <c r="B63" s="88"/>
    </row>
    <row r="64" spans="1:2" ht="15">
      <c r="B64" s="30"/>
    </row>
    <row r="65" spans="1:2" ht="15">
      <c r="A65" s="75" t="s">
        <v>84</v>
      </c>
      <c r="B65" s="30"/>
    </row>
    <row r="67" spans="1:2">
      <c r="A67" s="75" t="s">
        <v>87</v>
      </c>
    </row>
    <row r="68" spans="1:2" ht="15">
      <c r="A68" s="5"/>
      <c r="B68" s="91"/>
    </row>
    <row r="69" spans="1:2" ht="15">
      <c r="A69" s="75" t="s">
        <v>115</v>
      </c>
      <c r="B69" s="91"/>
    </row>
    <row r="70" spans="1:2">
      <c r="A70" s="11"/>
    </row>
    <row r="71" spans="1:2">
      <c r="A71" s="6" t="s">
        <v>113</v>
      </c>
    </row>
    <row r="72" spans="1:2">
      <c r="A72" s="101" t="s">
        <v>114</v>
      </c>
    </row>
    <row r="73" spans="1:2">
      <c r="A73" s="11"/>
    </row>
    <row r="74" spans="1:2" ht="14.25">
      <c r="A74" s="6" t="s">
        <v>90</v>
      </c>
    </row>
    <row r="75" spans="1:2" ht="15">
      <c r="A75" s="5" t="s">
        <v>79</v>
      </c>
      <c r="B75" s="93"/>
    </row>
    <row r="76" spans="1:2" ht="15">
      <c r="A76" s="5" t="s">
        <v>80</v>
      </c>
      <c r="B76" s="93"/>
    </row>
    <row r="77" spans="1:2" ht="15">
      <c r="A77" s="5" t="s">
        <v>81</v>
      </c>
      <c r="B77" s="93"/>
    </row>
    <row r="78" spans="1:2" ht="15">
      <c r="A78" s="5" t="s">
        <v>89</v>
      </c>
      <c r="B78" s="93"/>
    </row>
    <row r="79" spans="1:2" ht="15">
      <c r="A79" s="5" t="s">
        <v>82</v>
      </c>
      <c r="B79" s="93"/>
    </row>
    <row r="80" spans="1:2">
      <c r="A80" s="5"/>
      <c r="B80" s="18"/>
    </row>
    <row r="81" spans="1:11">
      <c r="A81" s="75" t="s">
        <v>83</v>
      </c>
    </row>
    <row r="82" spans="1:11" ht="15.75" thickBot="1">
      <c r="A82" s="12" t="s">
        <v>96</v>
      </c>
      <c r="B82" s="92"/>
    </row>
    <row r="83" spans="1:11" ht="15.75">
      <c r="A83" s="5" t="s">
        <v>97</v>
      </c>
      <c r="B83" s="88"/>
      <c r="C83" s="71"/>
      <c r="D83" s="71"/>
      <c r="E83" s="71"/>
      <c r="F83" s="71"/>
      <c r="G83" s="71"/>
      <c r="H83" s="71"/>
      <c r="I83" s="76"/>
      <c r="J83" s="76"/>
      <c r="K83" s="90"/>
    </row>
    <row r="84" spans="1:11" ht="15">
      <c r="A84" s="5"/>
      <c r="C84" s="73"/>
      <c r="D84" s="73"/>
      <c r="E84" s="73"/>
      <c r="F84" s="73"/>
      <c r="G84" s="40"/>
      <c r="H84" s="40"/>
      <c r="I84" s="41"/>
      <c r="J84" s="41"/>
      <c r="K84" s="37"/>
    </row>
    <row r="85" spans="1:11" ht="15">
      <c r="A85" s="75" t="s">
        <v>88</v>
      </c>
      <c r="C85" s="84"/>
      <c r="D85" s="84"/>
      <c r="E85" s="73"/>
      <c r="F85" s="73"/>
      <c r="G85" s="40"/>
      <c r="H85" s="37"/>
      <c r="I85" s="43"/>
      <c r="J85" s="84"/>
      <c r="K85" s="84"/>
    </row>
    <row r="86" spans="1:11" ht="15">
      <c r="A86" s="5" t="s">
        <v>100</v>
      </c>
      <c r="B86" s="52"/>
      <c r="C86" s="84"/>
      <c r="D86" s="84"/>
      <c r="E86" s="73"/>
      <c r="F86" s="73"/>
      <c r="G86" s="40"/>
      <c r="H86" s="37"/>
      <c r="I86" s="43"/>
      <c r="J86" s="84"/>
      <c r="K86" s="84"/>
    </row>
    <row r="87" spans="1:11" ht="15.75">
      <c r="A87" s="5" t="s">
        <v>101</v>
      </c>
      <c r="B87" s="53"/>
      <c r="C87" s="80"/>
      <c r="D87" s="80"/>
      <c r="E87" s="80"/>
      <c r="F87" s="80"/>
      <c r="G87" s="40"/>
      <c r="H87" s="45"/>
      <c r="I87" s="78"/>
      <c r="J87" s="78"/>
      <c r="K87" s="42"/>
    </row>
    <row r="88" spans="1:11" ht="15">
      <c r="A88" s="5" t="s">
        <v>98</v>
      </c>
      <c r="B88" s="88"/>
      <c r="C88" s="73"/>
      <c r="D88" s="73"/>
      <c r="E88" s="73"/>
      <c r="F88" s="73"/>
      <c r="G88" s="40"/>
      <c r="H88" s="37"/>
      <c r="I88" s="43"/>
      <c r="J88" s="43"/>
      <c r="K88" s="42"/>
    </row>
    <row r="89" spans="1:11" ht="15.75">
      <c r="A89" s="11" t="s">
        <v>99</v>
      </c>
      <c r="B89" s="98"/>
      <c r="C89" s="71"/>
      <c r="D89" s="71"/>
      <c r="E89" s="71"/>
      <c r="F89" s="39"/>
      <c r="G89" s="37"/>
      <c r="H89" s="37"/>
      <c r="I89" s="43"/>
      <c r="J89" s="43"/>
      <c r="K89" s="43"/>
    </row>
    <row r="90" spans="1:11" ht="15.75">
      <c r="A90" s="110" t="s">
        <v>95</v>
      </c>
      <c r="B90" s="88"/>
      <c r="C90" s="71"/>
      <c r="D90" s="71"/>
      <c r="E90" s="71"/>
      <c r="F90" s="37"/>
      <c r="G90" s="37"/>
      <c r="H90" s="39"/>
      <c r="I90" s="90"/>
      <c r="J90" s="90"/>
      <c r="K90" s="37"/>
    </row>
    <row r="91" spans="1:11" ht="15">
      <c r="A91" s="72" t="s">
        <v>108</v>
      </c>
      <c r="B91" s="37"/>
      <c r="C91" s="84"/>
      <c r="D91" s="84"/>
      <c r="E91" s="73"/>
      <c r="F91" s="73"/>
      <c r="G91" s="40"/>
      <c r="H91" s="84"/>
      <c r="I91" s="84"/>
      <c r="J91" s="84"/>
      <c r="K91" s="84"/>
    </row>
    <row r="92" spans="1:11" ht="15.75">
      <c r="A92" s="38"/>
      <c r="B92" s="84"/>
      <c r="C92" s="80"/>
      <c r="D92" s="80"/>
      <c r="E92" s="80"/>
      <c r="F92" s="80"/>
      <c r="G92" s="40"/>
      <c r="H92" s="37"/>
      <c r="I92" s="43"/>
      <c r="J92" s="43"/>
      <c r="K92" s="37"/>
    </row>
    <row r="93" spans="1:11" ht="15.75">
      <c r="A93" s="72" t="s">
        <v>106</v>
      </c>
      <c r="B93" s="42"/>
      <c r="C93" s="80"/>
      <c r="D93" s="80"/>
      <c r="E93" s="80"/>
      <c r="F93" s="80"/>
      <c r="G93" s="40"/>
      <c r="H93" s="37"/>
      <c r="I93" s="43"/>
      <c r="J93" s="43"/>
      <c r="K93" s="37"/>
    </row>
    <row r="94" spans="1:11" ht="15">
      <c r="A94" s="38" t="s">
        <v>71</v>
      </c>
      <c r="B94" s="43"/>
      <c r="C94" s="73"/>
      <c r="D94" s="73"/>
      <c r="E94" s="73"/>
      <c r="F94" s="73"/>
      <c r="G94" s="40"/>
      <c r="H94" s="42"/>
      <c r="I94" s="79"/>
      <c r="J94" s="79"/>
      <c r="K94" s="42"/>
    </row>
    <row r="95" spans="1:11" ht="15">
      <c r="A95" s="72" t="s">
        <v>105</v>
      </c>
      <c r="B95" s="37"/>
      <c r="C95" s="73"/>
      <c r="D95" s="73"/>
      <c r="E95" s="73"/>
      <c r="F95" s="73"/>
      <c r="G95" s="40"/>
      <c r="H95" s="42"/>
      <c r="I95" s="79"/>
      <c r="J95" s="79"/>
      <c r="K95" s="42"/>
    </row>
    <row r="96" spans="1:11" ht="15.75">
      <c r="A96" s="74"/>
      <c r="B96" s="37"/>
      <c r="C96" s="80"/>
      <c r="D96" s="80"/>
      <c r="E96" s="80"/>
      <c r="F96" s="80"/>
      <c r="G96" s="40"/>
      <c r="H96" s="37"/>
      <c r="I96" s="43"/>
      <c r="J96" s="43"/>
      <c r="K96" s="37"/>
    </row>
    <row r="97" spans="1:11" ht="15">
      <c r="A97" s="72" t="s">
        <v>111</v>
      </c>
      <c r="B97" s="37"/>
      <c r="C97" s="73"/>
      <c r="D97" s="84"/>
      <c r="E97" s="84"/>
      <c r="F97" s="84"/>
      <c r="G97" s="84"/>
      <c r="H97" s="84"/>
      <c r="I97" s="84"/>
      <c r="J97" s="84"/>
      <c r="K97" s="84"/>
    </row>
    <row r="98" spans="1:11" ht="15">
      <c r="A98" s="38"/>
      <c r="B98" s="42"/>
      <c r="C98" s="73"/>
      <c r="D98" s="73"/>
      <c r="E98" s="73"/>
      <c r="F98" s="73"/>
      <c r="G98" s="40"/>
      <c r="H98" s="42"/>
      <c r="I98" s="79"/>
      <c r="J98" s="79"/>
      <c r="K98" s="42"/>
    </row>
    <row r="99" spans="1:11" ht="15">
      <c r="A99" s="72" t="s">
        <v>110</v>
      </c>
      <c r="B99" s="37"/>
      <c r="C99" s="73"/>
      <c r="D99" s="73"/>
      <c r="E99" s="73"/>
      <c r="F99" s="73"/>
      <c r="G99" s="40"/>
      <c r="H99" s="40"/>
      <c r="I99" s="41"/>
      <c r="J99" s="41"/>
      <c r="K99" s="42"/>
    </row>
    <row r="100" spans="1:11" ht="15">
      <c r="A100" s="38"/>
      <c r="B100" s="42"/>
      <c r="C100" s="84"/>
      <c r="D100" s="84"/>
      <c r="E100" s="84"/>
      <c r="F100" s="84"/>
      <c r="G100" s="40"/>
      <c r="H100" s="37"/>
      <c r="I100" s="43"/>
      <c r="J100" s="43"/>
      <c r="K100" s="42"/>
    </row>
    <row r="101" spans="1:11" ht="15">
      <c r="A101" s="72" t="s">
        <v>107</v>
      </c>
      <c r="B101" s="42"/>
      <c r="C101" s="73"/>
      <c r="D101" s="73"/>
      <c r="E101" s="73"/>
      <c r="F101" s="73"/>
      <c r="G101" s="40"/>
      <c r="H101" s="37"/>
      <c r="I101" s="43"/>
      <c r="J101" s="43"/>
      <c r="K101" s="42"/>
    </row>
    <row r="102" spans="1:11" ht="15">
      <c r="A102" s="38"/>
      <c r="B102" s="42"/>
      <c r="C102" s="73"/>
      <c r="D102" s="73"/>
      <c r="E102" s="73"/>
      <c r="F102" s="73"/>
      <c r="G102" s="40"/>
      <c r="H102" s="40"/>
      <c r="I102" s="41"/>
      <c r="J102" s="41"/>
      <c r="K102" s="42"/>
    </row>
    <row r="103" spans="1:11" ht="15">
      <c r="A103" s="72" t="s">
        <v>109</v>
      </c>
      <c r="B103" s="42"/>
      <c r="C103" s="84"/>
      <c r="D103" s="84"/>
      <c r="E103" s="84"/>
      <c r="F103" s="84"/>
      <c r="G103" s="84"/>
      <c r="H103" s="84"/>
      <c r="I103" s="84"/>
      <c r="J103" s="43"/>
      <c r="K103" s="42"/>
    </row>
    <row r="104" spans="1:11" ht="15">
      <c r="A104" s="38"/>
      <c r="B104" s="37"/>
      <c r="C104" s="73"/>
      <c r="D104" s="73"/>
      <c r="E104" s="73"/>
      <c r="F104" s="73"/>
      <c r="G104" s="40"/>
      <c r="H104" s="37"/>
      <c r="I104" s="43"/>
      <c r="J104" s="43"/>
      <c r="K104" s="37"/>
    </row>
  </sheetData>
  <phoneticPr fontId="18"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heetViews>
  <sheetFormatPr defaultRowHeight="12.75"/>
  <cols>
    <col min="1" max="1" width="21.85546875" customWidth="1"/>
  </cols>
  <sheetData>
    <row r="1" spans="1:2">
      <c r="A1" s="75" t="s">
        <v>130</v>
      </c>
    </row>
    <row r="2" spans="1:2">
      <c r="A2" s="75" t="s">
        <v>128</v>
      </c>
    </row>
    <row r="3" spans="1:2">
      <c r="A3" s="75" t="s">
        <v>131</v>
      </c>
    </row>
    <row r="4" spans="1:2">
      <c r="A4" s="75" t="s">
        <v>129</v>
      </c>
    </row>
    <row r="5" spans="1:2">
      <c r="A5" s="75"/>
    </row>
    <row r="6" spans="1:2" ht="15">
      <c r="A6" s="1" t="s">
        <v>69</v>
      </c>
      <c r="B6" s="33" t="s">
        <v>10</v>
      </c>
    </row>
    <row r="7" spans="1:2" ht="15">
      <c r="A7" s="1" t="s">
        <v>126</v>
      </c>
      <c r="B7" s="104" t="s">
        <v>5</v>
      </c>
    </row>
    <row r="8" spans="1:2" ht="15">
      <c r="A8" s="5" t="s">
        <v>73</v>
      </c>
      <c r="B8" s="91">
        <v>3.2730000000000001</v>
      </c>
    </row>
    <row r="9" spans="1:2" ht="15">
      <c r="A9" s="1" t="s">
        <v>39</v>
      </c>
      <c r="B9" s="88">
        <v>5.0250000000000004</v>
      </c>
    </row>
    <row r="10" spans="1:2" ht="15">
      <c r="A10" s="1" t="s">
        <v>48</v>
      </c>
      <c r="B10" s="55">
        <v>7.5</v>
      </c>
    </row>
    <row r="11" spans="1:2" ht="15">
      <c r="A11" s="1" t="s">
        <v>116</v>
      </c>
      <c r="B11" s="51">
        <v>8.7810000000000006</v>
      </c>
    </row>
    <row r="12" spans="1:2" ht="15">
      <c r="A12" s="1" t="s">
        <v>47</v>
      </c>
      <c r="B12" s="55">
        <v>10.199999999999999</v>
      </c>
    </row>
    <row r="13" spans="1:2" ht="15">
      <c r="A13" s="1" t="s">
        <v>40</v>
      </c>
      <c r="B13" s="88">
        <v>12.379</v>
      </c>
    </row>
    <row r="14" spans="1:2" ht="15">
      <c r="A14" s="1" t="s">
        <v>45</v>
      </c>
      <c r="B14" s="88">
        <v>12.496</v>
      </c>
    </row>
    <row r="15" spans="1:2" ht="15">
      <c r="A15" s="36" t="s">
        <v>42</v>
      </c>
      <c r="B15" s="88">
        <v>13.099</v>
      </c>
    </row>
    <row r="16" spans="1:2" ht="15">
      <c r="A16" s="1" t="s">
        <v>46</v>
      </c>
      <c r="B16" s="88">
        <v>16.12</v>
      </c>
    </row>
    <row r="17" spans="1:2" ht="15">
      <c r="A17" s="1" t="s">
        <v>125</v>
      </c>
      <c r="B17" s="88">
        <v>16.834</v>
      </c>
    </row>
    <row r="18" spans="1:2" ht="15">
      <c r="A18" s="103" t="s">
        <v>124</v>
      </c>
      <c r="B18" s="88">
        <v>18.641999999999999</v>
      </c>
    </row>
    <row r="19" spans="1:2" ht="15">
      <c r="A19" s="100" t="s">
        <v>121</v>
      </c>
      <c r="B19" s="88">
        <v>18.925999999999998</v>
      </c>
    </row>
    <row r="20" spans="1:2" ht="15">
      <c r="A20" s="1" t="s">
        <v>49</v>
      </c>
      <c r="B20" s="55">
        <v>21.2</v>
      </c>
    </row>
    <row r="21" spans="1:2" ht="15">
      <c r="A21" s="11" t="s">
        <v>70</v>
      </c>
      <c r="B21" s="55">
        <v>21.4</v>
      </c>
    </row>
    <row r="22" spans="1:2" ht="15">
      <c r="A22" s="1" t="s">
        <v>63</v>
      </c>
      <c r="B22" s="51">
        <v>21.937999999999999</v>
      </c>
    </row>
    <row r="23" spans="1:2" ht="15">
      <c r="A23" s="1" t="s">
        <v>43</v>
      </c>
      <c r="B23" s="88">
        <v>44.451999999999998</v>
      </c>
    </row>
    <row r="24" spans="1:2" ht="15">
      <c r="A24" s="1" t="s">
        <v>38</v>
      </c>
      <c r="B24" s="88">
        <v>45.451000000000001</v>
      </c>
    </row>
    <row r="25" spans="1:2" ht="15">
      <c r="A25" s="11" t="s">
        <v>72</v>
      </c>
      <c r="B25" s="88">
        <v>47.438000000000002</v>
      </c>
    </row>
    <row r="26" spans="1:2" ht="15">
      <c r="A26" s="1" t="s">
        <v>44</v>
      </c>
      <c r="B26" s="88">
        <v>48.524000000000001</v>
      </c>
    </row>
    <row r="27" spans="1:2" ht="15">
      <c r="A27" s="11" t="s">
        <v>127</v>
      </c>
      <c r="B27" s="105">
        <v>49.512999999999998</v>
      </c>
    </row>
    <row r="28" spans="1:2" ht="15">
      <c r="A28" s="11" t="s">
        <v>122</v>
      </c>
      <c r="B28" s="88">
        <v>90.218999999999994</v>
      </c>
    </row>
    <row r="29" spans="1:2" ht="15">
      <c r="A29" s="1" t="s">
        <v>34</v>
      </c>
      <c r="B29" s="88">
        <v>92.692999999999998</v>
      </c>
    </row>
    <row r="30" spans="1:2" ht="15">
      <c r="A30" s="11" t="s">
        <v>37</v>
      </c>
      <c r="B30" s="88">
        <v>115.916</v>
      </c>
    </row>
    <row r="31" spans="1:2" ht="15">
      <c r="A31" s="1" t="s">
        <v>35</v>
      </c>
      <c r="B31" s="88">
        <v>125.819</v>
      </c>
    </row>
    <row r="32" spans="1:2" ht="15">
      <c r="A32" s="1" t="s">
        <v>36</v>
      </c>
      <c r="B32" s="88">
        <v>132.37799999999999</v>
      </c>
    </row>
    <row r="33" spans="1:2" ht="15">
      <c r="A33" s="1" t="s">
        <v>33</v>
      </c>
      <c r="B33" s="88">
        <v>152.09899999999999</v>
      </c>
    </row>
    <row r="34" spans="1:2" ht="15">
      <c r="A34" s="1" t="s">
        <v>54</v>
      </c>
      <c r="B34" s="88">
        <v>553.4</v>
      </c>
    </row>
    <row r="35" spans="1:2" ht="15">
      <c r="A35" s="1" t="s">
        <v>32</v>
      </c>
      <c r="B35" s="105"/>
    </row>
    <row r="36" spans="1:2">
      <c r="A36" s="11"/>
      <c r="B36" s="16"/>
    </row>
    <row r="37" spans="1:2">
      <c r="A37" s="6" t="s">
        <v>8</v>
      </c>
      <c r="B37" s="16"/>
    </row>
    <row r="38" spans="1:2" ht="15">
      <c r="A38" s="1" t="s">
        <v>41</v>
      </c>
      <c r="B38" s="88"/>
    </row>
    <row r="40" spans="1:2" ht="15.75">
      <c r="A40" s="66"/>
      <c r="B40" s="20"/>
    </row>
    <row r="41" spans="1:2" ht="14.25">
      <c r="A41" s="6" t="s">
        <v>76</v>
      </c>
    </row>
    <row r="42" spans="1:2">
      <c r="A42" s="17"/>
    </row>
    <row r="43" spans="1:2">
      <c r="A43" s="81" t="s">
        <v>74</v>
      </c>
    </row>
    <row r="44" spans="1:2" ht="15">
      <c r="A44" s="77" t="s">
        <v>86</v>
      </c>
      <c r="B44" s="52"/>
    </row>
    <row r="45" spans="1:2">
      <c r="A45" s="17"/>
    </row>
    <row r="46" spans="1:2">
      <c r="A46" s="6" t="s">
        <v>50</v>
      </c>
    </row>
    <row r="47" spans="1:2">
      <c r="A47" s="1"/>
    </row>
    <row r="48" spans="1:2">
      <c r="A48" s="6" t="s">
        <v>117</v>
      </c>
    </row>
    <row r="49" spans="1:2">
      <c r="A49" s="1"/>
    </row>
    <row r="50" spans="1:2">
      <c r="A50" s="6" t="s">
        <v>51</v>
      </c>
    </row>
    <row r="51" spans="1:2" s="86" customFormat="1" ht="15">
      <c r="A51" s="11" t="s">
        <v>75</v>
      </c>
      <c r="B51" s="20"/>
    </row>
    <row r="52" spans="1:2" ht="15">
      <c r="A52" s="11" t="s">
        <v>78</v>
      </c>
      <c r="B52" s="88"/>
    </row>
    <row r="53" spans="1:2">
      <c r="A53" s="11"/>
    </row>
    <row r="54" spans="1:2">
      <c r="A54" s="75" t="s">
        <v>87</v>
      </c>
    </row>
    <row r="55" spans="1:2" ht="15">
      <c r="A55" s="5"/>
      <c r="B55" s="91"/>
    </row>
    <row r="56" spans="1:2" ht="14.25">
      <c r="A56" s="6" t="s">
        <v>77</v>
      </c>
    </row>
    <row r="57" spans="1:2" ht="15">
      <c r="A57" s="5" t="s">
        <v>79</v>
      </c>
      <c r="B57" s="93"/>
    </row>
    <row r="58" spans="1:2" ht="15">
      <c r="A58" s="5" t="s">
        <v>80</v>
      </c>
      <c r="B58" s="93"/>
    </row>
    <row r="59" spans="1:2" ht="15">
      <c r="A59" s="5" t="s">
        <v>81</v>
      </c>
      <c r="B59" s="93"/>
    </row>
    <row r="60" spans="1:2" ht="15">
      <c r="A60" s="5" t="s">
        <v>55</v>
      </c>
      <c r="B60" s="93"/>
    </row>
    <row r="61" spans="1:2" ht="15">
      <c r="A61" s="5" t="s">
        <v>82</v>
      </c>
      <c r="B61" s="93"/>
    </row>
    <row r="62" spans="1:2">
      <c r="A62" s="5"/>
      <c r="B62" s="18"/>
    </row>
    <row r="63" spans="1:2" ht="14.25">
      <c r="A63" s="75" t="s">
        <v>103</v>
      </c>
    </row>
    <row r="64" spans="1:2" ht="15">
      <c r="A64" s="5" t="s">
        <v>104</v>
      </c>
      <c r="B64" s="52"/>
    </row>
    <row r="65" spans="1:2" ht="15">
      <c r="A65" s="5" t="s">
        <v>102</v>
      </c>
      <c r="B65" s="53"/>
    </row>
    <row r="66" spans="1:2" ht="15">
      <c r="A66" s="5" t="s">
        <v>64</v>
      </c>
      <c r="B66" s="53"/>
    </row>
    <row r="67" spans="1:2" ht="15">
      <c r="A67" s="11" t="s">
        <v>65</v>
      </c>
      <c r="B67" s="89"/>
    </row>
    <row r="68" spans="1:2" ht="15.75" thickBot="1">
      <c r="A68" s="99" t="s">
        <v>95</v>
      </c>
      <c r="B68" s="96"/>
    </row>
    <row r="95" spans="1:1">
      <c r="A95" s="85"/>
    </row>
    <row r="96" spans="1:1">
      <c r="A96" s="75"/>
    </row>
  </sheetData>
  <phoneticPr fontId="18" type="noConversion"/>
  <pageMargins left="0.75" right="0.75" top="1" bottom="1" header="0.5" footer="0.5"/>
  <pageSetup paperSize="9" orientation="portrait" verticalDpi="300" r:id="rId1"/>
  <headerFooter alignWithMargins="0"/>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A16748724</value>
    </field>
    <field name="Objective-Title">
      <value order="0">chapter09 - water transport extra tables and charts</value>
    </field>
    <field name="Objective-Description">
      <value order="0"/>
    </field>
    <field name="Objective-CreationStamp">
      <value order="0">2017-02-07T15:52:18Z</value>
    </field>
    <field name="Objective-IsApproved">
      <value order="0">false</value>
    </field>
    <field name="Objective-IsPublished">
      <value order="0">true</value>
    </field>
    <field name="Objective-DatePublished">
      <value order="0">2018-02-16T09:56:39Z</value>
    </field>
    <field name="Objective-ModificationStamp">
      <value order="0">2018-02-16T09:56:39Z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2017: Research and analysis: Transport: 2017-2022</value>
    </field>
    <field name="Objective-Parent">
      <value order="0">Transport Statistics: Scottish Transport Statistics: 2017: Research and analysis: Transport: 2017-2022</value>
    </field>
    <field name="Objective-State">
      <value order="0">Published</value>
    </field>
    <field name="Objective-VersionId">
      <value order="0">vA28258928</value>
    </field>
    <field name="Objective-Version">
      <value order="0">3.0</value>
    </field>
    <field name="Objective-VersionNumber">
      <value order="0">3</value>
    </field>
    <field name="Objective-VersionComment">
      <value order="0"/>
    </field>
    <field name="Objective-FileNumber">
      <value order="0">qA638411</value>
    </field>
    <field name="Objective-Classification">
      <value order="0">OFFICIAL</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Title</vt:lpstr>
      <vt:lpstr>Foreign (imports &amp; exports)</vt:lpstr>
      <vt:lpstr>Tonnages by cargo type</vt:lpstr>
      <vt:lpstr>T10.11 (2)</vt:lpstr>
      <vt:lpstr>Passcheck</vt:lpstr>
      <vt:lpstr>Carcheck</vt:lpstr>
      <vt:lpstr>'T10.11 (2)'!Print_Area</vt:lpstr>
      <vt:lpstr>'Tonnages by cargo type'!Print_Area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2018-02-16T09:37:03Z</cp:lastPrinted>
  <dcterms:created xsi:type="dcterms:W3CDTF">1999-03-01T10:04:52Z</dcterms:created>
  <dcterms:modified xsi:type="dcterms:W3CDTF">2018-02-16T09:47:48Z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A16748724</vt:lpwstr>
  </property>
  <property fmtid="{D5CDD505-2E9C-101B-9397-08002B2CF9AE}" pid="3" name="Objective-Comment">
    <vt:lpwstr>
    </vt:lpwstr>
  </property>
  <property fmtid="{D5CDD505-2E9C-101B-9397-08002B2CF9AE}" pid="4" name="Objective-CreationStamp">
    <vt:filetime>2017-02-15T10:58:39Z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2018-02-16T09:56:39Z</vt:filetime>
  </property>
  <property fmtid="{D5CDD505-2E9C-101B-9397-08002B2CF9AE}" pid="8" name="Objective-ModificationStamp">
    <vt:filetime>2018-02-16T09:56:42Z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Statistics: Scottish Transport Statistics: 2017: Research and analysis: Transport: 2017-2022:</vt:lpwstr>
  </property>
  <property fmtid="{D5CDD505-2E9C-101B-9397-08002B2CF9AE}" pid="11" name="Objective-Parent">
    <vt:lpwstr>Transport Statistics: Scottish Transport Statistics: 2017: Research and analysis: Transport: 2017-2022</vt:lpwstr>
  </property>
  <property fmtid="{D5CDD505-2E9C-101B-9397-08002B2CF9AE}" pid="12" name="Objective-State">
    <vt:lpwstr>Published</vt:lpwstr>
  </property>
  <property fmtid="{D5CDD505-2E9C-101B-9397-08002B2CF9AE}" pid="13" name="Objective-Title">
    <vt:lpwstr>chapter09 - water transport extra tables and charts</vt:lpwstr>
  </property>
  <property fmtid="{D5CDD505-2E9C-101B-9397-08002B2CF9AE}" pid="14" name="Objective-Version">
    <vt:lpwstr>3.0</vt:lpwstr>
  </property>
  <property fmtid="{D5CDD505-2E9C-101B-9397-08002B2CF9AE}" pid="15" name="Objective-VersionComment">
    <vt:lpwstr>
    </vt:lpwstr>
  </property>
  <property fmtid="{D5CDD505-2E9C-101B-9397-08002B2CF9AE}" pid="16" name="Objective-VersionNumber">
    <vt:r8>3</vt:r8>
  </property>
  <property fmtid="{D5CDD505-2E9C-101B-9397-08002B2CF9AE}" pid="17" name="Objective-FileNumber">
    <vt:lpwstr>
    </vt:lpwstr>
  </property>
  <property fmtid="{D5CDD505-2E9C-101B-9397-08002B2CF9AE}" pid="18" name="Objective-Classification">
    <vt:lpwstr>[Inherited - OFFICIAL]</vt:lpwstr>
  </property>
  <property fmtid="{D5CDD505-2E9C-101B-9397-08002B2CF9AE}" pid="19" name="Objective-Caveats">
    <vt:lpwstr>
    </vt:lpwstr>
  </property>
  <property fmtid="{D5CDD505-2E9C-101B-9397-08002B2CF9AE}" pid="20" name="Objective-Date of Original [system]">
    <vt:lpwstr>
    </vt:lpwstr>
  </property>
  <property fmtid="{D5CDD505-2E9C-101B-9397-08002B2CF9AE}" pid="21" name="Objective-Date Received [system]">
    <vt:lpwstr>
    </vt:lpwstr>
  </property>
  <property fmtid="{D5CDD505-2E9C-101B-9397-08002B2CF9AE}" pid="22" name="Objective-SG Web Publication - Category [system]">
    <vt:lpwstr>
    </vt:lpwstr>
  </property>
  <property fmtid="{D5CDD505-2E9C-101B-9397-08002B2CF9AE}" pid="23" name="Objective-SG Web Publication - Category 2 Classification [system]">
    <vt:lpwstr>
    </vt:lpwstr>
  </property>
  <property fmtid="{D5CDD505-2E9C-101B-9397-08002B2CF9AE}" pid="24" name="Objective-Description">
    <vt:lpwstr>
    </vt:lpwstr>
  </property>
  <property fmtid="{D5CDD505-2E9C-101B-9397-08002B2CF9AE}" pid="25" name="Objective-VersionId">
    <vt:lpwstr>vA28258928</vt:lpwstr>
  </property>
  <property fmtid="{D5CDD505-2E9C-101B-9397-08002B2CF9AE}" pid="26" name="Objective-Connect Creator">
    <vt:lpwstr>
    </vt:lpwstr>
  </property>
  <property fmtid="{D5CDD505-2E9C-101B-9397-08002B2CF9AE}" pid="27" name="Objective-Date Received">
    <vt:lpwstr>
    </vt:lpwstr>
  </property>
  <property fmtid="{D5CDD505-2E9C-101B-9397-08002B2CF9AE}" pid="28" name="Objective-Date of Original">
    <vt:lpwstr>
    </vt:lpwstr>
  </property>
  <property fmtid="{D5CDD505-2E9C-101B-9397-08002B2CF9AE}" pid="29" name="Objective-SG Web Publication - Category">
    <vt:lpwstr>
    </vt:lpwstr>
  </property>
  <property fmtid="{D5CDD505-2E9C-101B-9397-08002B2CF9AE}" pid="30" name="Objective-SG Web Publication - Category 2 Classification">
    <vt:lpwstr>
    </vt:lpwstr>
  </property>
  <property fmtid="{D5CDD505-2E9C-101B-9397-08002B2CF9AE}" pid="31" name="Objective-Connect Creator [system]">
    <vt:lpwstr>
    </vt:lpwstr>
  </property>
</Properties>
</file>