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55" tabRatio="848" firstSheet="1" activeTab="3"/>
  </bookViews>
  <sheets>
    <sheet name="comments" sheetId="1" state="hidden" r:id="rId1"/>
    <sheet name="Fig1.1" sheetId="2" r:id="rId2"/>
    <sheet name="fig 1.2- 1.3" sheetId="3" r:id="rId3"/>
    <sheet name="T1.1-T1.2" sheetId="4" r:id="rId4"/>
    <sheet name="T1.3" sheetId="5" r:id="rId5"/>
    <sheet name="T1.4" sheetId="6" r:id="rId6"/>
    <sheet name="T1.5-T1.6" sheetId="7" r:id="rId7"/>
    <sheet name="T1.7-T1.9" sheetId="8" r:id="rId8"/>
    <sheet name="T1.10-T1.11" sheetId="9" r:id="rId9"/>
    <sheet name="T1.12-1.13" sheetId="10" r:id="rId10"/>
    <sheet name="T1.14" sheetId="11" r:id="rId11"/>
    <sheet name="T1.15-1.16" sheetId="12" r:id="rId12"/>
    <sheet name="T1.17-T1.18" sheetId="13" r:id="rId13"/>
    <sheet name="T1.19-T1.20" sheetId="14" r:id="rId14"/>
    <sheet name="T1.21" sheetId="15" r:id="rId15"/>
    <sheet name="sheet3" sheetId="16" state="hidden" r:id="rId16"/>
    <sheet name="T1.22" sheetId="17" r:id="rId17"/>
    <sheet name="Sheet2" sheetId="18" state="hidden" r:id="rId18"/>
    <sheet name="deleted tables" sheetId="19" state="hidden" r:id="rId19"/>
  </sheets>
  <definedNames>
    <definedName name="_xlnm.Print_Area" localSheetId="2">'fig 1.2- 1.3'!$A$38:$T$134</definedName>
    <definedName name="_xlnm.Print_Area" localSheetId="1">'Fig1.1'!$A$1:$L$69</definedName>
    <definedName name="_xlnm.Print_Area" localSheetId="15">'sheet3'!$A$1:$J$47</definedName>
    <definedName name="_xlnm.Print_Area" localSheetId="8">'T1.10-T1.11'!$A$1:$E$53</definedName>
    <definedName name="_xlnm.Print_Area" localSheetId="11">'T1.15-1.16'!$A$1:$R$55</definedName>
    <definedName name="_xlnm.Print_Area" localSheetId="12">'T1.17-T1.18'!$A$1:$N$69</definedName>
    <definedName name="_xlnm.Print_Area" localSheetId="13">'T1.19-T1.20'!$A$1:$N$55</definedName>
    <definedName name="_xlnm.Print_Area" localSheetId="3">'T1.1-T1.2'!$A$1:$T$71</definedName>
    <definedName name="_xlnm.Print_Area" localSheetId="14">'T1.21'!$A$1:$K$55</definedName>
    <definedName name="_xlnm.Print_Area" localSheetId="16">'T1.22'!$A$1:$Q$46</definedName>
    <definedName name="_xlnm.Print_Area" localSheetId="4">'T1.3'!$A$1:$M$44</definedName>
    <definedName name="_xlnm.Print_Area" localSheetId="5">'T1.4'!$A$1:$K$42</definedName>
    <definedName name="_xlnm.Print_Area" localSheetId="6">'T1.5-T1.6'!$A$1:$U$48</definedName>
    <definedName name="_xlnm.Print_Area" localSheetId="7">'T1.7-T1.9'!$A$1:$U$52</definedName>
    <definedName name="_xlnm.Print_Titles" localSheetId="10">'T1.14'!$1:$3</definedName>
  </definedNames>
  <calcPr fullCalcOnLoad="1"/>
</workbook>
</file>

<file path=xl/sharedStrings.xml><?xml version="1.0" encoding="utf-8"?>
<sst xmlns="http://schemas.openxmlformats.org/spreadsheetml/2006/main" count="1266" uniqueCount="684">
  <si>
    <t>thousand</t>
  </si>
  <si>
    <t>Motorcycles</t>
  </si>
  <si>
    <t>Goods</t>
  </si>
  <si>
    <t>Crown and exempt</t>
  </si>
  <si>
    <t>Other vehicles</t>
  </si>
  <si>
    <t>Total</t>
  </si>
  <si>
    <t>All vehicles</t>
  </si>
  <si>
    <t>Private and light goods</t>
  </si>
  <si>
    <t>Body type cars</t>
  </si>
  <si>
    <t>of which body type cars</t>
  </si>
  <si>
    <t>thousands</t>
  </si>
  <si>
    <t>Aberdeen City</t>
  </si>
  <si>
    <t>Aberdeenshire</t>
  </si>
  <si>
    <t>Angus</t>
  </si>
  <si>
    <t>Argyll &amp; Bute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</si>
  <si>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</si>
  <si>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</si>
  <si>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</si>
  <si>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</si>
  <si>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</si>
  <si>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</si>
  <si>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</si>
  <si>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</si>
  <si>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 *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</si>
  <si>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</si>
  <si>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</si>
  <si>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</si>
  <si>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</si>
  <si>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</si>
  <si>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</si>
  <si>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</si>
  <si>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</si>
  <si>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</si>
  <si>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</si>
  <si>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</si>
  <si>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</si>
  <si>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</si>
  <si>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</si>
  <si>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</si>
  <si>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</si>
  <si>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</si>
  <si>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</si>
  <si>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</si>
  <si>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</si>
  <si>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* formerly "Western Isles"</t>
  </si>
  <si>
    <t>Taxation group</t>
  </si>
  <si>
    <t xml:space="preserve">Total </t>
  </si>
  <si>
    <t>stock</t>
  </si>
  <si>
    <t>percentage of total</t>
  </si>
  <si>
    <t>years</t>
  </si>
  <si>
    <t>Type of vehicle</t>
  </si>
  <si>
    <t xml:space="preserve">(a) Scotland </t>
  </si>
  <si>
    <t>Public transport</t>
  </si>
  <si>
    <t>..</t>
  </si>
  <si>
    <t>(b) Great Britain</t>
  </si>
  <si>
    <t>Cylinder size</t>
  </si>
  <si>
    <t>up to 700 cc</t>
  </si>
  <si>
    <t>701 to 1,000 cc</t>
  </si>
  <si>
    <t>1,001 to 1,200 cc</t>
  </si>
  <si>
    <t>1,201 to 1,500 cc</t>
  </si>
  <si>
    <t>1,501 to 1,800 cc</t>
  </si>
  <si>
    <t>1,801 to 2,000 cc</t>
  </si>
  <si>
    <t>2,001 to 2,500 cc</t>
  </si>
  <si>
    <t>2,501 to 3,000 cc</t>
  </si>
  <si>
    <t>3,000 cc and over</t>
  </si>
  <si>
    <t>cc not known</t>
  </si>
  <si>
    <t>Gross weight (tonnes)</t>
  </si>
  <si>
    <t>percentage of year total</t>
  </si>
  <si>
    <t>3.5 to 7.5</t>
  </si>
  <si>
    <t>7.51 to 12</t>
  </si>
  <si>
    <t>12.1 to 16</t>
  </si>
  <si>
    <t>16.1 to 20</t>
  </si>
  <si>
    <t>20.1 to 24</t>
  </si>
  <si>
    <t>24.1 to 28</t>
  </si>
  <si>
    <t>28.1 to 32</t>
  </si>
  <si>
    <t>9-15</t>
  </si>
  <si>
    <t>16-32</t>
  </si>
  <si>
    <t>33-40</t>
  </si>
  <si>
    <t>41-48</t>
  </si>
  <si>
    <t>49-56</t>
  </si>
  <si>
    <t>57-64</t>
  </si>
  <si>
    <t>65-72</t>
  </si>
  <si>
    <t>73 and over</t>
  </si>
  <si>
    <t>Rest of GB</t>
  </si>
  <si>
    <t>Numbers</t>
  </si>
  <si>
    <t>% change</t>
  </si>
  <si>
    <t>(Thousands)</t>
  </si>
  <si>
    <t>on previous year</t>
  </si>
  <si>
    <t>1987</t>
  </si>
  <si>
    <r>
      <t>1992</t>
    </r>
    <r>
      <rPr>
        <vertAlign val="superscript"/>
        <sz val="10"/>
        <rFont val="Arial"/>
        <family val="2"/>
      </rPr>
      <t>(1)</t>
    </r>
  </si>
  <si>
    <r>
      <t>-2.4</t>
    </r>
    <r>
      <rPr>
        <vertAlign val="superscript"/>
        <sz val="10"/>
        <rFont val="Arial"/>
        <family val="2"/>
      </rPr>
      <t>(2)</t>
    </r>
  </si>
  <si>
    <r>
      <t>-3.1</t>
    </r>
    <r>
      <rPr>
        <vertAlign val="superscript"/>
        <sz val="10"/>
        <rFont val="Arial"/>
        <family val="2"/>
      </rPr>
      <t>(2)</t>
    </r>
  </si>
  <si>
    <t>1998</t>
  </si>
  <si>
    <t>Ave. change p.a.</t>
  </si>
  <si>
    <t>1988 to 1998 (adjusted)</t>
  </si>
  <si>
    <t>of Great Britain.</t>
  </si>
  <si>
    <t>(2) Per cent change in the two sources of 1992 data, used to adjust longer term growth estimates eg 1988 to 1998.</t>
  </si>
  <si>
    <t>England and Wales</t>
  </si>
  <si>
    <t>Ratio</t>
  </si>
  <si>
    <t>Scot/E&amp;W</t>
  </si>
  <si>
    <t>(per 100 population)</t>
  </si>
  <si>
    <t>Vehicles per</t>
  </si>
  <si>
    <t>100 population</t>
  </si>
  <si>
    <r>
      <t>-3.0</t>
    </r>
    <r>
      <rPr>
        <vertAlign val="superscript"/>
        <sz val="10"/>
        <rFont val="Arial"/>
        <family val="2"/>
      </rPr>
      <t>(2)</t>
    </r>
  </si>
  <si>
    <t>(1) From new DETR Vehicle information database vehicles with county/region unknown are excluded from figures for Scotland and E&amp;W.</t>
  </si>
  <si>
    <t>(2) Per cent change in the two sources of data for 1992.</t>
  </si>
  <si>
    <t>Applications received</t>
  </si>
  <si>
    <t>Driving tests concluded</t>
  </si>
  <si>
    <t>Passes</t>
  </si>
  <si>
    <t>Pass rate</t>
  </si>
  <si>
    <t>DVLA receipts</t>
  </si>
  <si>
    <t>£ million</t>
  </si>
  <si>
    <t>Driving licences</t>
  </si>
  <si>
    <t>Age of Driving Licence Holder</t>
  </si>
  <si>
    <t>17-20</t>
  </si>
  <si>
    <t>21-29</t>
  </si>
  <si>
    <t>30-39</t>
  </si>
  <si>
    <t>40-49</t>
  </si>
  <si>
    <t>50-59</t>
  </si>
  <si>
    <t>60-69</t>
  </si>
  <si>
    <t>70+</t>
  </si>
  <si>
    <t>All ages</t>
  </si>
  <si>
    <t>percent</t>
  </si>
  <si>
    <t>1985-86</t>
  </si>
  <si>
    <r>
      <t>Table 1.11</t>
    </r>
    <r>
      <rPr>
        <b/>
        <sz val="10"/>
        <rFont val="Arial"/>
        <family val="2"/>
      </rPr>
      <t xml:space="preserve"> Full car driving licence holders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Scotland by age</t>
    </r>
  </si>
  <si>
    <t>1.  Sample size varies between ages and years.  Table therefore, shows the percentage of</t>
  </si>
  <si>
    <t>those sampled</t>
  </si>
  <si>
    <t xml:space="preserve">As you can see from the table above, the variable sample sizes mean that the figures between years </t>
  </si>
  <si>
    <t xml:space="preserve">are not very reliable.  However, if, as is the case in "Transport Statistics Great Britain", the NTS survey </t>
  </si>
  <si>
    <t xml:space="preserve">years are shown, a trend can be identified.  If we are going to include such a table in STS, I suggest </t>
  </si>
  <si>
    <t>that the following should be used.</t>
  </si>
  <si>
    <r>
      <t>(1) From DETR Vehicle information database. At the end of 1998 there were</t>
    </r>
    <r>
      <rPr>
        <sz val="10"/>
        <color indexed="10"/>
        <rFont val="Arial"/>
        <family val="2"/>
      </rPr>
      <t xml:space="preserve"> ???</t>
    </r>
    <r>
      <rPr>
        <sz val="10"/>
        <rFont val="Arial"/>
        <family val="0"/>
      </rPr>
      <t xml:space="preserve"> thousand vehicles with county/region unknown and</t>
    </r>
  </si>
  <si>
    <r>
      <t>???</t>
    </r>
    <r>
      <rPr>
        <sz val="10"/>
        <rFont val="Arial"/>
        <family val="0"/>
      </rPr>
      <t xml:space="preserve"> thousand vehicles recorded as "no current keeper" or "vehicle under disposal" in Great Britain. These are recorded in data for rest</t>
    </r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</si>
  <si>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</si>
  <si>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</si>
  <si>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</si>
  <si>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</si>
  <si>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</si>
  <si>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</si>
  <si>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Men</t>
  </si>
  <si>
    <t>Women</t>
  </si>
  <si>
    <r>
      <t xml:space="preserve">Table 1.9   </t>
    </r>
    <r>
      <rPr>
        <b/>
        <sz val="12"/>
        <rFont val="Arial"/>
        <family val="2"/>
      </rPr>
      <t>Total vehicles licensed at addresses in Scotland, and in Rest of Great Britain</t>
    </r>
  </si>
  <si>
    <r>
      <t xml:space="preserve">Table 1.10   </t>
    </r>
    <r>
      <rPr>
        <b/>
        <sz val="12"/>
        <rFont val="Arial"/>
        <family val="2"/>
      </rPr>
      <t>Total vehicles licensed per 100 population in Scotland, and England and Wales</t>
    </r>
  </si>
  <si>
    <t xml:space="preserve">Pre- </t>
  </si>
  <si>
    <t>Number of seats</t>
  </si>
  <si>
    <t>percent of population</t>
  </si>
  <si>
    <t>of which company cars</t>
  </si>
  <si>
    <t>None</t>
  </si>
  <si>
    <t>size</t>
  </si>
  <si>
    <t>percent of households</t>
  </si>
  <si>
    <t>number</t>
  </si>
  <si>
    <t>Council</t>
  </si>
  <si>
    <t>Badges on issue</t>
  </si>
  <si>
    <t xml:space="preserve"> to Institutions</t>
  </si>
  <si>
    <t xml:space="preserve">Edinburgh, City of </t>
  </si>
  <si>
    <t>Eilean Siar</t>
  </si>
  <si>
    <t xml:space="preserve">Glasgow, City of </t>
  </si>
  <si>
    <t xml:space="preserve">   unable or nearly unable to walk.</t>
  </si>
  <si>
    <t>1. Badges issued in the automatic categories to recipients of mobility allowances, the higher rate of mobility</t>
  </si>
  <si>
    <t xml:space="preserve">   component of Disability Living Allowance, Government issued cars or grants towards their own cars, </t>
  </si>
  <si>
    <t xml:space="preserve">   War Pensioners' Mobility Supplement or to register blind people. </t>
  </si>
  <si>
    <t>3. Badges granted to drivers with a severe upper limb disability in both upper limbs who cannot turn a steering</t>
  </si>
  <si>
    <t>age of</t>
  </si>
  <si>
    <t>Average</t>
  </si>
  <si>
    <t>Badges on issue to individuals</t>
  </si>
  <si>
    <r>
      <t>Automatic</t>
    </r>
    <r>
      <rPr>
        <b/>
        <vertAlign val="superscript"/>
        <sz val="12"/>
        <rFont val="Arial"/>
        <family val="2"/>
      </rPr>
      <t>1</t>
    </r>
  </si>
  <si>
    <r>
      <t>Discretionary</t>
    </r>
    <r>
      <rPr>
        <b/>
        <vertAlign val="superscript"/>
        <sz val="12"/>
        <rFont val="Arial"/>
        <family val="2"/>
      </rPr>
      <t>2</t>
    </r>
  </si>
  <si>
    <r>
      <t>Other reasons</t>
    </r>
    <r>
      <rPr>
        <b/>
        <vertAlign val="superscript"/>
        <sz val="12"/>
        <rFont val="Arial"/>
        <family val="2"/>
      </rPr>
      <t>3</t>
    </r>
  </si>
  <si>
    <t xml:space="preserve">Aberdeen City </t>
  </si>
  <si>
    <t>Known</t>
  </si>
  <si>
    <t xml:space="preserve">Not </t>
  </si>
  <si>
    <t>Private and Light goods vehicles</t>
  </si>
  <si>
    <t>Other Vehicles</t>
  </si>
  <si>
    <t>Type of offence</t>
  </si>
  <si>
    <t>Serious Driving Offences</t>
  </si>
  <si>
    <t> </t>
  </si>
  <si>
    <t>Dangerous driving</t>
  </si>
  <si>
    <t>Careless driving</t>
  </si>
  <si>
    <t>Drunk Driving of which:</t>
  </si>
  <si>
    <t>Failing to stop after accident</t>
  </si>
  <si>
    <t>Driving while disqualified</t>
  </si>
  <si>
    <t>Speeding Offences</t>
  </si>
  <si>
    <t>Speeding in restricted areas</t>
  </si>
  <si>
    <t>Signal and Direction Offences</t>
  </si>
  <si>
    <t>Traffic direction offences</t>
  </si>
  <si>
    <t>Pedestrian crossing offences</t>
  </si>
  <si>
    <t>Lighting, Construction &amp; Use Offences</t>
  </si>
  <si>
    <t>Lighting offences</t>
  </si>
  <si>
    <t>Construction &amp; use regulations</t>
  </si>
  <si>
    <t>Documentation Offences</t>
  </si>
  <si>
    <t>Vehicle excise licence offences</t>
  </si>
  <si>
    <t>No test certificate</t>
  </si>
  <si>
    <t>Driving licence offences</t>
  </si>
  <si>
    <t>Third party insurance offences</t>
  </si>
  <si>
    <t>Registration/identification offences</t>
  </si>
  <si>
    <t>Other Offences</t>
  </si>
  <si>
    <t>Failure to provide information to identify driver</t>
  </si>
  <si>
    <t>Tachograph etc offences</t>
  </si>
  <si>
    <t>Seat belt offences</t>
  </si>
  <si>
    <t>Parking offences</t>
  </si>
  <si>
    <t>Other offences</t>
  </si>
  <si>
    <t>Total offences</t>
  </si>
  <si>
    <t>(=100%)</t>
  </si>
  <si>
    <t xml:space="preserve">    wheel by hand (i.e. the vehicle will normally be specially adapted for steering by foot or joystick).</t>
  </si>
  <si>
    <t>Petrol</t>
  </si>
  <si>
    <t>Diesel</t>
  </si>
  <si>
    <t>Electric</t>
  </si>
  <si>
    <t>Gas or petrol/gas</t>
  </si>
  <si>
    <t>Steam</t>
  </si>
  <si>
    <t>Brakes</t>
  </si>
  <si>
    <t>Steering</t>
  </si>
  <si>
    <t>Tyres</t>
  </si>
  <si>
    <t>Position</t>
  </si>
  <si>
    <t>Theory tests conducted</t>
  </si>
  <si>
    <t>Theory test pass rate</t>
  </si>
  <si>
    <t>local authority</t>
  </si>
  <si>
    <t>Population</t>
  </si>
  <si>
    <t>by type of vehicle (taxation group)</t>
  </si>
  <si>
    <t>Theory test passes</t>
  </si>
  <si>
    <t>Total cars sold</t>
  </si>
  <si>
    <t>head of pop</t>
  </si>
  <si>
    <t>Range</t>
  </si>
  <si>
    <t>Make</t>
  </si>
  <si>
    <t>cars sold</t>
  </si>
  <si>
    <t xml:space="preserve"> </t>
  </si>
  <si>
    <t xml:space="preserve">                  by year of first registration</t>
  </si>
  <si>
    <t>1. Includes all two wheeled motor vehicles.</t>
  </si>
  <si>
    <t>vehicles</t>
  </si>
  <si>
    <t>Motor cycles</t>
  </si>
  <si>
    <t>Age group</t>
  </si>
  <si>
    <t xml:space="preserve">Standard </t>
  </si>
  <si>
    <t>National</t>
  </si>
  <si>
    <t xml:space="preserve"> International</t>
  </si>
  <si>
    <t>licence holders</t>
  </si>
  <si>
    <t xml:space="preserve">Total number of </t>
  </si>
  <si>
    <t>Number of</t>
  </si>
  <si>
    <t>Total all other cars</t>
  </si>
  <si>
    <t>Total top 20 cars</t>
  </si>
  <si>
    <t>by urban / rural classification:</t>
  </si>
  <si>
    <t>Other urban areas</t>
  </si>
  <si>
    <t>by sex: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</si>
  <si>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</si>
  <si>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</si>
  <si>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</si>
  <si>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</si>
  <si>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</si>
  <si>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</si>
  <si>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</si>
  <si>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</si>
  <si>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by household type:</t>
  </si>
  <si>
    <t>by annual net household income:</t>
  </si>
  <si>
    <t>over £ 10,000, up to £ 15,000</t>
  </si>
  <si>
    <t>over £ 15,000, up to £ 20,000</t>
  </si>
  <si>
    <t>over £ 20,000, up to £ 25,000</t>
  </si>
  <si>
    <t>over £ 25,000, up to £ 30,000</t>
  </si>
  <si>
    <r>
      <t xml:space="preserve">Table 1.16   </t>
    </r>
    <r>
      <rPr>
        <b/>
        <sz val="14"/>
        <rFont val="Arial"/>
        <family val="2"/>
      </rPr>
      <t>Number of Orange/Blue badges on issue at 31 March 2001</t>
    </r>
  </si>
  <si>
    <t xml:space="preserve">2. Badges granted in the discretionary category to people with a permanent and substantial disability who are </t>
  </si>
  <si>
    <t>Restricted:</t>
  </si>
  <si>
    <t xml:space="preserve">own business only  </t>
  </si>
  <si>
    <t>Private cars</t>
  </si>
  <si>
    <t>(body type cars less company cars)</t>
  </si>
  <si>
    <t xml:space="preserve">Private cars per </t>
  </si>
  <si>
    <r>
      <t>Motor- cycles</t>
    </r>
    <r>
      <rPr>
        <b/>
        <vertAlign val="superscript"/>
        <sz val="10"/>
        <rFont val="Arial"/>
        <family val="0"/>
      </rPr>
      <t>1</t>
    </r>
  </si>
  <si>
    <r>
      <t>Goods</t>
    </r>
    <r>
      <rPr>
        <b/>
        <vertAlign val="superscript"/>
        <sz val="10"/>
        <rFont val="Arial"/>
        <family val="2"/>
      </rPr>
      <t>2</t>
    </r>
  </si>
  <si>
    <t>1.  Includes all two wheeled motor vehicles</t>
  </si>
  <si>
    <t>2. Excludes heavy goods vehicles that are exempt from tax.</t>
  </si>
  <si>
    <t>1.  i.e. "body type cars" excluding "company cars".</t>
  </si>
  <si>
    <t>Sample size (age group)</t>
  </si>
  <si>
    <t>specified on licence</t>
  </si>
  <si>
    <t xml:space="preserve">Number of vehicles </t>
  </si>
  <si>
    <t>Type of licence held</t>
  </si>
  <si>
    <t>Market share</t>
  </si>
  <si>
    <t>Gas Bi-Fuel</t>
  </si>
  <si>
    <t>Large urban areas</t>
  </si>
  <si>
    <t>Others</t>
  </si>
  <si>
    <t xml:space="preserve">fig 1.3 raw data </t>
  </si>
  <si>
    <t>by body type</t>
  </si>
  <si>
    <t>Taxis</t>
  </si>
  <si>
    <t>Three wheelers</t>
  </si>
  <si>
    <t>Buses and coaches</t>
  </si>
  <si>
    <t>21 - 50</t>
  </si>
  <si>
    <t>51 - 100</t>
  </si>
  <si>
    <t>101 - 200</t>
  </si>
  <si>
    <t>201+</t>
  </si>
  <si>
    <t>3 - 5</t>
  </si>
  <si>
    <t>6 -10</t>
  </si>
  <si>
    <t>11 - 20</t>
  </si>
  <si>
    <t>All 17+</t>
  </si>
  <si>
    <t>Sample</t>
  </si>
  <si>
    <t>3 +</t>
  </si>
  <si>
    <t>2 +</t>
  </si>
  <si>
    <t>1+</t>
  </si>
  <si>
    <t>Conducted</t>
  </si>
  <si>
    <t>Airdrie</t>
  </si>
  <si>
    <t>Bathgate</t>
  </si>
  <si>
    <t>Dumbarton</t>
  </si>
  <si>
    <t>Dumfries</t>
  </si>
  <si>
    <t>Dunfermline</t>
  </si>
  <si>
    <t>Elgin</t>
  </si>
  <si>
    <t>Greenock</t>
  </si>
  <si>
    <t>Hamilton</t>
  </si>
  <si>
    <t>Inverness</t>
  </si>
  <si>
    <t>Kilmarnock</t>
  </si>
  <si>
    <t>Paisley</t>
  </si>
  <si>
    <t>Perth</t>
  </si>
  <si>
    <t>Peterhead</t>
  </si>
  <si>
    <t>Saltcoats</t>
  </si>
  <si>
    <t>Cars</t>
  </si>
  <si>
    <t>Agricultural vehicles etc</t>
  </si>
  <si>
    <t>2 or more</t>
  </si>
  <si>
    <t>1 or more</t>
  </si>
  <si>
    <r>
      <t xml:space="preserve">Public transport </t>
    </r>
    <r>
      <rPr>
        <vertAlign val="superscript"/>
        <sz val="10"/>
        <rFont val="Arial"/>
        <family val="2"/>
      </rPr>
      <t>1</t>
    </r>
  </si>
  <si>
    <t>up to £10,000 p.a.</t>
  </si>
  <si>
    <t>up to £ 10,000 p.a.</t>
  </si>
  <si>
    <t xml:space="preserve">All </t>
  </si>
  <si>
    <t>17 +</t>
  </si>
  <si>
    <t>years must be combined to produce results, and even they may be subject to large sampling errors.</t>
  </si>
  <si>
    <r>
      <t xml:space="preserve">Crown and Exempt </t>
    </r>
    <r>
      <rPr>
        <b/>
        <vertAlign val="superscript"/>
        <sz val="10"/>
        <rFont val="Arial"/>
        <family val="2"/>
      </rPr>
      <t>3</t>
    </r>
  </si>
  <si>
    <t>All vehicles licensed</t>
  </si>
  <si>
    <t>2004</t>
  </si>
  <si>
    <t>2002/03</t>
  </si>
  <si>
    <t xml:space="preserve">1. Source: National Travel Survey.  Because of the small size of its Scottish sample, the samples for two or three </t>
  </si>
  <si>
    <t>2000</t>
  </si>
  <si>
    <t>2001</t>
  </si>
  <si>
    <t>2002</t>
  </si>
  <si>
    <t>2003</t>
  </si>
  <si>
    <t>1.  Figures relate to the financial year which commences in the specified calendar year.</t>
  </si>
  <si>
    <t xml:space="preserve">over £ 10,000, up to £ 15,000  </t>
  </si>
  <si>
    <t xml:space="preserve">1.  Source: Scottish Household Survey. The interviewer asks whether the person holds a full driving licence (car or motorcycle).   </t>
  </si>
  <si>
    <t xml:space="preserve">    The denominator includes people for whom it was not known, or not recorded, what type of driving licence (if any) was held.  </t>
  </si>
  <si>
    <t>2005</t>
  </si>
  <si>
    <t>Sample size</t>
  </si>
  <si>
    <t xml:space="preserve">All people </t>
  </si>
  <si>
    <t xml:space="preserve">Age group </t>
  </si>
  <si>
    <t xml:space="preserve">Sample size </t>
  </si>
  <si>
    <t xml:space="preserve">Men </t>
  </si>
  <si>
    <t xml:space="preserve">Women </t>
  </si>
  <si>
    <t>All households</t>
  </si>
  <si>
    <t>3+</t>
  </si>
  <si>
    <t>2+</t>
  </si>
  <si>
    <t xml:space="preserve">Cars available for private use:   </t>
  </si>
  <si>
    <t>0 - 2</t>
  </si>
  <si>
    <t>All people:</t>
  </si>
  <si>
    <t>All households:</t>
  </si>
  <si>
    <t>over £ 30,000, up to £ 40,000</t>
  </si>
  <si>
    <t>over £40,000</t>
  </si>
  <si>
    <t>All aged 17+</t>
  </si>
  <si>
    <t>Haddington</t>
  </si>
  <si>
    <t>Edinburgh (Currie)</t>
  </si>
  <si>
    <t>Glasgow (Baillieston)</t>
  </si>
  <si>
    <t>2001/02</t>
  </si>
  <si>
    <t xml:space="preserve">2003/04 </t>
  </si>
  <si>
    <t>2004/05</t>
  </si>
  <si>
    <t>2005/06</t>
  </si>
  <si>
    <t>1985/1986</t>
  </si>
  <si>
    <t>1989/1991</t>
  </si>
  <si>
    <t>1992/1994</t>
  </si>
  <si>
    <t>1995/1997</t>
  </si>
  <si>
    <t>2002/2003</t>
  </si>
  <si>
    <t>2004/2005</t>
  </si>
  <si>
    <t>Arbroath</t>
  </si>
  <si>
    <t>Callander</t>
  </si>
  <si>
    <t>Cumnock</t>
  </si>
  <si>
    <t>Forfar</t>
  </si>
  <si>
    <t>Fraserburgh</t>
  </si>
  <si>
    <t>Glasgow (Anniesland)</t>
  </si>
  <si>
    <t>Inverurie (Grampian)</t>
  </si>
  <si>
    <t>Lanark</t>
  </si>
  <si>
    <t>Montrose</t>
  </si>
  <si>
    <t xml:space="preserve">  </t>
  </si>
  <si>
    <t xml:space="preserve"> by type of vehicle (taxation group)</t>
  </si>
  <si>
    <t>1.  Estimates include only those vehicles with more than 8 seats.</t>
  </si>
  <si>
    <t>FORD</t>
  </si>
  <si>
    <t>FOCUS</t>
  </si>
  <si>
    <t>VAUXHALL</t>
  </si>
  <si>
    <t>ASTRA</t>
  </si>
  <si>
    <t>MEGANE</t>
  </si>
  <si>
    <t>CLIO</t>
  </si>
  <si>
    <t>FIESTA</t>
  </si>
  <si>
    <t>CORSA</t>
  </si>
  <si>
    <t>GOLF</t>
  </si>
  <si>
    <t>POLO</t>
  </si>
  <si>
    <t>BMW</t>
  </si>
  <si>
    <t>3 SERIES</t>
  </si>
  <si>
    <t>JAZZ</t>
  </si>
  <si>
    <t>MINI</t>
  </si>
  <si>
    <t>PEUGEOT</t>
  </si>
  <si>
    <t xml:space="preserve">1. Estimates include only those vehicles with more than 8 seats. </t>
  </si>
  <si>
    <r>
      <t xml:space="preserve">Other vehicles </t>
    </r>
    <r>
      <rPr>
        <vertAlign val="superscript"/>
        <sz val="10"/>
        <rFont val="Arial"/>
        <family val="2"/>
      </rPr>
      <t>2</t>
    </r>
  </si>
  <si>
    <r>
      <t xml:space="preserve">Light goods </t>
    </r>
    <r>
      <rPr>
        <vertAlign val="superscript"/>
        <sz val="10"/>
        <rFont val="Arial"/>
        <family val="2"/>
      </rPr>
      <t xml:space="preserve"> </t>
    </r>
  </si>
  <si>
    <r>
      <t xml:space="preserve">Goods </t>
    </r>
    <r>
      <rPr>
        <vertAlign val="superscript"/>
        <sz val="10"/>
        <rFont val="Arial"/>
        <family val="2"/>
      </rPr>
      <t xml:space="preserve"> </t>
    </r>
  </si>
  <si>
    <r>
      <t>by method of propulsion</t>
    </r>
    <r>
      <rPr>
        <b/>
        <vertAlign val="superscript"/>
        <sz val="11"/>
        <rFont val="Arial"/>
        <family val="2"/>
      </rPr>
      <t xml:space="preserve"> </t>
    </r>
  </si>
  <si>
    <r>
      <t xml:space="preserve">Crown and exempt </t>
    </r>
    <r>
      <rPr>
        <vertAlign val="superscript"/>
        <sz val="10"/>
        <rFont val="Arial"/>
        <family val="2"/>
      </rPr>
      <t>2</t>
    </r>
  </si>
  <si>
    <t xml:space="preserve">  2007/08 </t>
  </si>
  <si>
    <t>Source: Scottish Government - Not National Statistics</t>
  </si>
  <si>
    <t>Source: VOSA - Not National Statistics</t>
  </si>
  <si>
    <t>Source: SMMT - Not National Statistics</t>
  </si>
  <si>
    <t>Source: Driving Standards Agency - Not National Statistics</t>
  </si>
  <si>
    <t>Source:  Scottish Government - Not National Statistics</t>
  </si>
  <si>
    <t>Edinburgh Musselburgh (MPTC)</t>
  </si>
  <si>
    <t>Glasgow Shieldhall MPTC</t>
  </si>
  <si>
    <t>RENAULT</t>
  </si>
  <si>
    <t>VOLKSWAGEN</t>
  </si>
  <si>
    <t>HONDA</t>
  </si>
  <si>
    <t>2006/2007</t>
  </si>
  <si>
    <t>Private Passenger (over 12 seats)</t>
  </si>
  <si>
    <t>Suspension</t>
  </si>
  <si>
    <t>1.  Vehicle numbers are for valid, and completed normal tests only. Retests are excluded.</t>
  </si>
  <si>
    <t>Accessible small towns</t>
  </si>
  <si>
    <t>Remote small towns</t>
  </si>
  <si>
    <t>Accessible rural areas</t>
  </si>
  <si>
    <t>Remote rural areas</t>
  </si>
  <si>
    <t xml:space="preserve">  2006/07</t>
  </si>
  <si>
    <r>
      <t xml:space="preserve">Table 1.1 </t>
    </r>
    <r>
      <rPr>
        <sz val="12"/>
        <rFont val="Arial"/>
        <family val="2"/>
      </rPr>
      <t xml:space="preserve"> New registrations by taxation group, body type and method of propulsion </t>
    </r>
  </si>
  <si>
    <r>
      <t>Table 1.2</t>
    </r>
    <r>
      <rPr>
        <sz val="12"/>
        <rFont val="Arial"/>
        <family val="2"/>
      </rPr>
      <t xml:space="preserve">   Vehicles licensed at 31 December, by taxation group, body type and method of propulsion</t>
    </r>
  </si>
  <si>
    <t xml:space="preserve">2. Vehicles in the Special Concessionary Group (part of other vehicles in 2002 and earlier years) are part of Crown and Exempt from 2003 onwards </t>
  </si>
  <si>
    <t xml:space="preserve">3. Vehicles in the Special Concessionary Group  are now part of Crown and Exempt taxation group. </t>
  </si>
  <si>
    <t>* formerly Western Isles</t>
  </si>
  <si>
    <r>
      <t xml:space="preserve">Table 1.7  </t>
    </r>
    <r>
      <rPr>
        <sz val="12"/>
        <rFont val="Arial"/>
        <family val="2"/>
      </rPr>
      <t xml:space="preserve"> Private and light goods vehicles licensed at 31 December, by cylinder size</t>
    </r>
  </si>
  <si>
    <r>
      <t>Table 1.8</t>
    </r>
    <r>
      <rPr>
        <sz val="12"/>
        <rFont val="Arial"/>
        <family val="2"/>
      </rPr>
      <t xml:space="preserve">   Heavy goods vehicles licensed at 31 December, by gross weight</t>
    </r>
  </si>
  <si>
    <r>
      <t xml:space="preserve">Table 1.9 </t>
    </r>
    <r>
      <rPr>
        <sz val="12"/>
        <rFont val="Arial"/>
        <family val="2"/>
      </rPr>
      <t xml:space="preserve">  Public transport vehicles licensed at 31 December: by seating capacity</t>
    </r>
  </si>
  <si>
    <r>
      <t>Table 1.10</t>
    </r>
    <r>
      <rPr>
        <sz val="12"/>
        <rFont val="Arial"/>
        <family val="2"/>
      </rPr>
      <t xml:space="preserve">  Goods vehicle operators by licence type and number of</t>
    </r>
  </si>
  <si>
    <r>
      <t>Table 1.13</t>
    </r>
    <r>
      <rPr>
        <sz val="12"/>
        <rFont val="Arial"/>
        <family val="2"/>
      </rPr>
      <t xml:space="preserve">    Driving licence tests, DVLA receipts</t>
    </r>
    <r>
      <rPr>
        <vertAlign val="superscript"/>
        <sz val="12"/>
        <rFont val="Arial"/>
        <family val="2"/>
      </rPr>
      <t>1</t>
    </r>
  </si>
  <si>
    <t>Number of cars available for private use</t>
  </si>
  <si>
    <t>1. Includes motorway and clearway offences, which previously appeared as a separate category under Other offences.</t>
  </si>
  <si>
    <r>
      <t xml:space="preserve">Other speeding offences </t>
    </r>
    <r>
      <rPr>
        <vertAlign val="superscript"/>
        <sz val="12"/>
        <rFont val="Arial"/>
        <family val="0"/>
      </rPr>
      <t>1</t>
    </r>
  </si>
  <si>
    <t>* Formerly Western Isles</t>
  </si>
  <si>
    <t>Aberdeen MPTC</t>
  </si>
  <si>
    <t>Castle Douglas</t>
  </si>
  <si>
    <t>Kirkcaldy MPTC</t>
  </si>
  <si>
    <t>207</t>
  </si>
  <si>
    <t>AUDI</t>
  </si>
  <si>
    <t>A3</t>
  </si>
  <si>
    <r>
      <t xml:space="preserve">Table 1.15    </t>
    </r>
    <r>
      <rPr>
        <sz val="12"/>
        <rFont val="Arial"/>
        <family val="2"/>
      </rPr>
      <t xml:space="preserve">People who hold a full car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age</t>
    </r>
  </si>
  <si>
    <t xml:space="preserve">  2008/09 </t>
  </si>
  <si>
    <t>Body and structure</t>
  </si>
  <si>
    <t>Drivers view of the road</t>
  </si>
  <si>
    <t>Fuel and exhaust</t>
  </si>
  <si>
    <t>Lighting and signalling</t>
  </si>
  <si>
    <t>Motor tricycles and quadricycles</t>
  </si>
  <si>
    <t>Reg plates and vin</t>
  </si>
  <si>
    <t>Road wheels</t>
  </si>
  <si>
    <t>Seat belts</t>
  </si>
  <si>
    <t>Items not tested</t>
  </si>
  <si>
    <t>Drive system</t>
  </si>
  <si>
    <t>Driving controls</t>
  </si>
  <si>
    <t>Registration plates and vin</t>
  </si>
  <si>
    <t>Sidecar</t>
  </si>
  <si>
    <t>Steering and suspension</t>
  </si>
  <si>
    <t>Tyres and wheels</t>
  </si>
  <si>
    <t>by method of propulsion</t>
  </si>
  <si>
    <r>
      <t>Table 1.6</t>
    </r>
    <r>
      <rPr>
        <sz val="12"/>
        <rFont val="Arial"/>
        <family val="2"/>
      </rPr>
      <t xml:space="preserve">   Average age of vehicles licensed at 31 December, by taxation group</t>
    </r>
    <r>
      <rPr>
        <vertAlign val="superscript"/>
        <sz val="12"/>
        <rFont val="Arial"/>
        <family val="2"/>
      </rPr>
      <t>1</t>
    </r>
  </si>
  <si>
    <t>2.  Includes all two wheeled motor vehicles.</t>
  </si>
  <si>
    <t xml:space="preserve">3. Estimates include only those vehicles with more than 8 seats. </t>
  </si>
  <si>
    <t xml:space="preserve">4. Vehicles in the Special Concessionary Group (part of other vehicles in 2002 and earlier years) are part of Crown and Exempt from 2003 onwards.  </t>
  </si>
  <si>
    <t>32.1 to 38</t>
  </si>
  <si>
    <t>over 38</t>
  </si>
  <si>
    <t>2008/2009</t>
  </si>
  <si>
    <t xml:space="preserve">  2009/10 </t>
  </si>
  <si>
    <t>NISSAN</t>
  </si>
  <si>
    <t>QASHQAI</t>
  </si>
  <si>
    <t>INSIGNIA</t>
  </si>
  <si>
    <t>FIAT</t>
  </si>
  <si>
    <t>1 SERIES</t>
  </si>
  <si>
    <t>MAZDA</t>
  </si>
  <si>
    <t>MAZDA 2</t>
  </si>
  <si>
    <t>Total Tests</t>
  </si>
  <si>
    <t>Fail</t>
  </si>
  <si>
    <t>Towbars</t>
  </si>
  <si>
    <t>Defect Items per Initial Test Failure</t>
  </si>
  <si>
    <t>2.  Cars, vans and passenger vehicles with up to 12 seats.</t>
  </si>
  <si>
    <t>3. PRS = Pass with Rectification at Station</t>
  </si>
  <si>
    <t>4. Initial Failure Rate = (PRS + Failures) / Total Tests</t>
  </si>
  <si>
    <t>5. Final Failure Rate = Failures / Total Tests</t>
  </si>
  <si>
    <t>6. Reason for Rejection</t>
  </si>
  <si>
    <t>7. Over 3,000kg and up to and including 3,500kg.</t>
  </si>
  <si>
    <r>
      <t xml:space="preserve">Cars </t>
    </r>
    <r>
      <rPr>
        <b/>
        <vertAlign val="superscript"/>
        <sz val="14"/>
        <rFont val="Arial"/>
        <family val="2"/>
      </rPr>
      <t>2</t>
    </r>
  </si>
  <si>
    <r>
      <t xml:space="preserve">Final Failure Rate </t>
    </r>
    <r>
      <rPr>
        <vertAlign val="superscript"/>
        <sz val="12"/>
        <rFont val="Arial"/>
        <family val="2"/>
      </rPr>
      <t>5</t>
    </r>
  </si>
  <si>
    <r>
      <t xml:space="preserve">Initial Failure Rate </t>
    </r>
    <r>
      <rPr>
        <vertAlign val="superscript"/>
        <sz val="12"/>
        <rFont val="Arial"/>
        <family val="2"/>
      </rPr>
      <t>4</t>
    </r>
  </si>
  <si>
    <t>Percentage of vehicles with one or more fail</t>
  </si>
  <si>
    <t>Pass with Rectification at Station</t>
  </si>
  <si>
    <r>
      <t xml:space="preserve">Table 1.12 </t>
    </r>
    <r>
      <rPr>
        <sz val="12"/>
        <rFont val="Arial"/>
        <family val="2"/>
      </rPr>
      <t xml:space="preserve">   Road vehicle testing scheme (MOT) </t>
    </r>
    <r>
      <rPr>
        <vertAlign val="superscript"/>
        <sz val="12"/>
        <rFont val="Arial"/>
        <family val="2"/>
      </rPr>
      <t>1</t>
    </r>
  </si>
  <si>
    <r>
      <t xml:space="preserve">or PRS 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type RfRs</t>
    </r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in defect category</t>
    </r>
  </si>
  <si>
    <r>
      <t xml:space="preserve">Light goods vehicles </t>
    </r>
    <r>
      <rPr>
        <b/>
        <vertAlign val="superscript"/>
        <sz val="14"/>
        <rFont val="Arial"/>
        <family val="2"/>
      </rPr>
      <t>7</t>
    </r>
  </si>
  <si>
    <t>1998/1999</t>
  </si>
  <si>
    <t>2000/2001</t>
  </si>
  <si>
    <t>1995/97</t>
  </si>
  <si>
    <t>1998/00</t>
  </si>
  <si>
    <t>No car/van</t>
  </si>
  <si>
    <t>One car/van</t>
  </si>
  <si>
    <t>Two  cars/vans</t>
  </si>
  <si>
    <t>Three or more cars/vans</t>
  </si>
  <si>
    <t>Unweighted sample size (households)</t>
  </si>
  <si>
    <t>Source: National Travel Survey</t>
  </si>
  <si>
    <r>
      <t>Table 1.18</t>
    </r>
    <r>
      <rPr>
        <sz val="12"/>
        <rFont val="Arial"/>
        <family val="2"/>
      </rPr>
      <t xml:space="preserve">     Households with the regular use of a car </t>
    </r>
  </si>
  <si>
    <r>
      <t xml:space="preserve">Others </t>
    </r>
    <r>
      <rPr>
        <vertAlign val="superscript"/>
        <sz val="10"/>
        <rFont val="Arial"/>
        <family val="2"/>
      </rPr>
      <t>4</t>
    </r>
  </si>
  <si>
    <t>4. Hybrid Electricity, Gas Diesel and Steam.</t>
  </si>
  <si>
    <r>
      <t xml:space="preserve">Goods </t>
    </r>
    <r>
      <rPr>
        <vertAlign val="superscript"/>
        <sz val="10"/>
        <rFont val="Arial"/>
        <family val="2"/>
      </rPr>
      <t>3</t>
    </r>
  </si>
  <si>
    <r>
      <t xml:space="preserve">Light goods </t>
    </r>
    <r>
      <rPr>
        <vertAlign val="superscript"/>
        <sz val="10"/>
        <rFont val="Arial"/>
        <family val="2"/>
      </rPr>
      <t>3</t>
    </r>
  </si>
  <si>
    <t>3. DfT has revised the figures for the light goods and goods body types back to 2001. DfT does not have the underlying data to revise earlier years' figures.</t>
  </si>
  <si>
    <r>
      <t>Eilean Siar</t>
    </r>
    <r>
      <rPr>
        <vertAlign val="superscript"/>
        <sz val="10"/>
        <rFont val="Arial"/>
        <family val="2"/>
      </rPr>
      <t xml:space="preserve"> 4</t>
    </r>
  </si>
  <si>
    <t>4. formerly Western Isles</t>
  </si>
  <si>
    <r>
      <t xml:space="preserve">Table 1.4  </t>
    </r>
    <r>
      <rPr>
        <sz val="12"/>
        <rFont val="Arial"/>
        <family val="2"/>
      </rPr>
      <t xml:space="preserve">Taxi, private hire cars and drivers licensed </t>
    </r>
  </si>
  <si>
    <t>Taxi vehicles</t>
  </si>
  <si>
    <t>Private hire cars</t>
  </si>
  <si>
    <t>Taxi driver licenses</t>
  </si>
  <si>
    <t>Private hire licences</t>
  </si>
  <si>
    <r>
      <t>Motorcycles</t>
    </r>
    <r>
      <rPr>
        <vertAlign val="superscript"/>
        <sz val="12"/>
        <rFont val="Arial"/>
        <family val="2"/>
      </rPr>
      <t>1</t>
    </r>
  </si>
  <si>
    <r>
      <t xml:space="preserve">Motorcycles </t>
    </r>
    <r>
      <rPr>
        <vertAlign val="superscript"/>
        <sz val="12"/>
        <rFont val="Arial"/>
        <family val="2"/>
      </rPr>
      <t>2</t>
    </r>
  </si>
  <si>
    <r>
      <t xml:space="preserve">Public transport </t>
    </r>
    <r>
      <rPr>
        <vertAlign val="superscript"/>
        <sz val="12"/>
        <rFont val="Arial"/>
        <family val="2"/>
      </rPr>
      <t>3</t>
    </r>
  </si>
  <si>
    <r>
      <t xml:space="preserve">Crown and exempt </t>
    </r>
    <r>
      <rPr>
        <vertAlign val="superscript"/>
        <sz val="12"/>
        <rFont val="Arial"/>
        <family val="2"/>
      </rPr>
      <t>4</t>
    </r>
  </si>
  <si>
    <r>
      <t xml:space="preserve">Other vehicles </t>
    </r>
    <r>
      <rPr>
        <vertAlign val="superscript"/>
        <sz val="12"/>
        <rFont val="Arial"/>
        <family val="2"/>
      </rPr>
      <t>4</t>
    </r>
  </si>
  <si>
    <t>1.  Details of the DfT estimation methodology can be found in the Notes &amp; Definitions.</t>
  </si>
  <si>
    <r>
      <t xml:space="preserve">Total </t>
    </r>
    <r>
      <rPr>
        <b/>
        <vertAlign val="superscript"/>
        <sz val="12"/>
        <rFont val="Arial"/>
        <family val="2"/>
      </rPr>
      <t>1</t>
    </r>
  </si>
  <si>
    <t>1. Figures relate to cars sold by members of the Society of Motor Manufacturers and Traders Ltd to</t>
  </si>
  <si>
    <t xml:space="preserve">customers resident in Scotland. Figures differ from the numbers of new registrations of cars </t>
  </si>
  <si>
    <t>in Table 1.1, as the latter may include cars purchased elsewhere.</t>
  </si>
  <si>
    <t>Male</t>
  </si>
  <si>
    <t>Female</t>
  </si>
  <si>
    <t>Overall</t>
  </si>
  <si>
    <t>Pass</t>
  </si>
  <si>
    <t>Alness (R)</t>
  </si>
  <si>
    <t>Ballachulish (R)</t>
  </si>
  <si>
    <t>Ballater (R)</t>
  </si>
  <si>
    <t>Banff (R)</t>
  </si>
  <si>
    <t>Brodick (Isle of Arran) (R)</t>
  </si>
  <si>
    <t>Campbeltown (R)</t>
  </si>
  <si>
    <t>Crieff (R)</t>
  </si>
  <si>
    <t>Dunoon (R)</t>
  </si>
  <si>
    <t>Duns (R)</t>
  </si>
  <si>
    <t>Fort William (R)</t>
  </si>
  <si>
    <t>Gairloch (R)</t>
  </si>
  <si>
    <t>Galashiels L &amp; LGV</t>
  </si>
  <si>
    <t>Grantown-On-Spey (R)</t>
  </si>
  <si>
    <t>Golspie (R)</t>
  </si>
  <si>
    <t>Hawick (R)</t>
  </si>
  <si>
    <t>Huntly (R)</t>
  </si>
  <si>
    <t>Isle of Tiree (R)</t>
  </si>
  <si>
    <t>Kelso (R)</t>
  </si>
  <si>
    <t>Kingussie (R)</t>
  </si>
  <si>
    <t>Kyle of Lochalsh (R)</t>
  </si>
  <si>
    <t>Lairg (R)</t>
  </si>
  <si>
    <t>Lerwick (Shetland) (R)</t>
  </si>
  <si>
    <t>Lochgilphead (R)</t>
  </si>
  <si>
    <t>Mallaig (R)</t>
  </si>
  <si>
    <t>Newton Stewart (R)</t>
  </si>
  <si>
    <t>Oban (R)</t>
  </si>
  <si>
    <t>Orkney (Kirkwall) (R)</t>
  </si>
  <si>
    <t>Peebles (R)</t>
  </si>
  <si>
    <t>Stranraer (R)</t>
  </si>
  <si>
    <t>Thurso (R)</t>
  </si>
  <si>
    <t>Ullapool (R)</t>
  </si>
  <si>
    <t>Wick</t>
  </si>
  <si>
    <t>MPTC - Multi-Purpose Test Centre</t>
  </si>
  <si>
    <t>(R) - Remote Centre</t>
  </si>
  <si>
    <t>Wheelchair accessible taxis</t>
  </si>
  <si>
    <t>Wheelchair accessible private hire cars</t>
  </si>
  <si>
    <t>Barra Island (R)</t>
  </si>
  <si>
    <t>Benbecula Island (R)</t>
  </si>
  <si>
    <t>Buckie (R)</t>
  </si>
  <si>
    <t>Girvan (R)</t>
  </si>
  <si>
    <t>Inveraray (Argyll) (R)</t>
  </si>
  <si>
    <t>Islay Island (R)</t>
  </si>
  <si>
    <t>Isle of Skye (Broadford) (R)</t>
  </si>
  <si>
    <t>Isle of Skye (Portree) (R)</t>
  </si>
  <si>
    <t>Rothesay (Bute Island) (R)</t>
  </si>
  <si>
    <t>South Uist Island (R)</t>
  </si>
  <si>
    <t>Stornoway (Lewis) (R)</t>
  </si>
  <si>
    <r>
      <t xml:space="preserve">1.  Source : Scottish Household Survey. Vans are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counted in this table.</t>
    </r>
  </si>
  <si>
    <t>Figure 1.1         New registrations by taxation group</t>
  </si>
  <si>
    <t>See footnote 3 of table 1.1</t>
  </si>
  <si>
    <t>Note:  In 2003 the definition of "Crown Exempt" and "Other" categories mean figures aren't strictly comparable.</t>
  </si>
  <si>
    <t>Aberdeen (Balgownie Rd)</t>
  </si>
  <si>
    <t>Source: Scottish Household Survey.</t>
  </si>
  <si>
    <t>In charge while unfit through drink/drugs</t>
  </si>
  <si>
    <t>Driving with excess blood alcohol</t>
  </si>
  <si>
    <t>In charge with excess blood alcohol</t>
  </si>
  <si>
    <t>Failing to provide breath specimen at the roadside</t>
  </si>
  <si>
    <t>Failing to provide breath, blood or urine specimen at a police station</t>
  </si>
  <si>
    <t>Driving while unfit through             drink/drugs</t>
  </si>
  <si>
    <t>Table 1.22   Motor vehicle offences recorded by the police by type of offence</t>
  </si>
  <si>
    <t>2010</t>
  </si>
  <si>
    <r>
      <t>Practical</t>
    </r>
    <r>
      <rPr>
        <b/>
        <vertAlign val="superscript"/>
        <sz val="12"/>
        <rFont val="Arial"/>
        <family val="2"/>
      </rPr>
      <t xml:space="preserve"> 2,4</t>
    </r>
  </si>
  <si>
    <r>
      <t xml:space="preserve">Theory </t>
    </r>
    <r>
      <rPr>
        <b/>
        <vertAlign val="superscript"/>
        <sz val="12"/>
        <rFont val="Arial"/>
        <family val="2"/>
      </rPr>
      <t>4</t>
    </r>
  </si>
  <si>
    <r>
      <t xml:space="preserve">Vehicle licences </t>
    </r>
    <r>
      <rPr>
        <vertAlign val="superscript"/>
        <sz val="12"/>
        <rFont val="Arial"/>
        <family val="2"/>
      </rPr>
      <t>3</t>
    </r>
  </si>
  <si>
    <t>2. The practical test figures are provisional.</t>
  </si>
  <si>
    <t>3. The vehicle licence figure does not include refunds issued.</t>
  </si>
  <si>
    <t>4. These figures are for car licence tests only.</t>
  </si>
  <si>
    <t>2009/2010</t>
  </si>
  <si>
    <t>2009/10</t>
  </si>
  <si>
    <t xml:space="preserve">  2010/11 </t>
  </si>
  <si>
    <r>
      <t>2006</t>
    </r>
    <r>
      <rPr>
        <b/>
        <vertAlign val="superscript"/>
        <sz val="12"/>
        <rFont val="Arial"/>
        <family val="2"/>
      </rPr>
      <t>5</t>
    </r>
  </si>
  <si>
    <r>
      <t>2007</t>
    </r>
    <r>
      <rPr>
        <b/>
        <vertAlign val="superscript"/>
        <sz val="12"/>
        <rFont val="Arial"/>
        <family val="2"/>
      </rPr>
      <t>5</t>
    </r>
  </si>
  <si>
    <r>
      <t>2008</t>
    </r>
    <r>
      <rPr>
        <b/>
        <vertAlign val="superscript"/>
        <sz val="12"/>
        <rFont val="Arial"/>
        <family val="2"/>
      </rPr>
      <t>5</t>
    </r>
  </si>
  <si>
    <r>
      <t>2009</t>
    </r>
    <r>
      <rPr>
        <b/>
        <vertAlign val="superscript"/>
        <sz val="12"/>
        <rFont val="Arial"/>
        <family val="2"/>
      </rPr>
      <t>5</t>
    </r>
  </si>
  <si>
    <r>
      <t>2006</t>
    </r>
    <r>
      <rPr>
        <b/>
        <vertAlign val="superscript"/>
        <sz val="12"/>
        <rFont val="Arial"/>
        <family val="2"/>
      </rPr>
      <t>1</t>
    </r>
  </si>
  <si>
    <r>
      <t>2007</t>
    </r>
    <r>
      <rPr>
        <b/>
        <vertAlign val="superscript"/>
        <sz val="12"/>
        <rFont val="Arial"/>
        <family val="2"/>
      </rPr>
      <t>1</t>
    </r>
  </si>
  <si>
    <r>
      <t>2008</t>
    </r>
    <r>
      <rPr>
        <b/>
        <vertAlign val="superscript"/>
        <sz val="12"/>
        <rFont val="Arial"/>
        <family val="2"/>
      </rPr>
      <t>1</t>
    </r>
  </si>
  <si>
    <r>
      <t>2009</t>
    </r>
    <r>
      <rPr>
        <b/>
        <vertAlign val="superscript"/>
        <sz val="12"/>
        <rFont val="Arial"/>
        <family val="2"/>
      </rPr>
      <t>1</t>
    </r>
  </si>
  <si>
    <r>
      <t>2006</t>
    </r>
    <r>
      <rPr>
        <b/>
        <vertAlign val="superscript"/>
        <sz val="12"/>
        <rFont val="Arial"/>
        <family val="2"/>
      </rPr>
      <t>2</t>
    </r>
  </si>
  <si>
    <r>
      <t>2007</t>
    </r>
    <r>
      <rPr>
        <b/>
        <vertAlign val="superscript"/>
        <sz val="12"/>
        <rFont val="Arial"/>
        <family val="2"/>
      </rPr>
      <t>2</t>
    </r>
  </si>
  <si>
    <r>
      <t>2008</t>
    </r>
    <r>
      <rPr>
        <b/>
        <vertAlign val="superscript"/>
        <sz val="12"/>
        <rFont val="Arial"/>
        <family val="2"/>
      </rPr>
      <t>2</t>
    </r>
  </si>
  <si>
    <r>
      <t>2009</t>
    </r>
    <r>
      <rPr>
        <b/>
        <vertAlign val="superscript"/>
        <sz val="12"/>
        <rFont val="Arial"/>
        <family val="2"/>
      </rPr>
      <t>2</t>
    </r>
  </si>
  <si>
    <t>Council Unknown</t>
  </si>
  <si>
    <t>Source: DVLA and DSA - Not National Statistics</t>
  </si>
  <si>
    <t>Aberfeldy</t>
  </si>
  <si>
    <t>Ayr MPTC</t>
  </si>
  <si>
    <t>Dundee MPTC</t>
  </si>
  <si>
    <t>Island of Mull (Salen) (R)</t>
  </si>
  <si>
    <t>Pitlochry (R)</t>
  </si>
  <si>
    <t>2003/04</t>
  </si>
  <si>
    <t>2007/08</t>
  </si>
  <si>
    <t>500</t>
  </si>
  <si>
    <t>-</t>
  </si>
  <si>
    <t>1999</t>
  </si>
  <si>
    <t>1996/97</t>
  </si>
  <si>
    <t>1997/98</t>
  </si>
  <si>
    <t>1998/99</t>
  </si>
  <si>
    <t>1999/00</t>
  </si>
  <si>
    <t>2000/01</t>
  </si>
  <si>
    <r>
      <t>Aberdeenshire</t>
    </r>
    <r>
      <rPr>
        <vertAlign val="superscript"/>
        <sz val="12"/>
        <rFont val="Arial"/>
        <family val="2"/>
      </rPr>
      <t>5</t>
    </r>
  </si>
  <si>
    <t>…</t>
  </si>
  <si>
    <r>
      <t>Time series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(Totals)</t>
    </r>
  </si>
  <si>
    <t>as at 31st March</t>
  </si>
  <si>
    <r>
      <t>Individuals - Automatic</t>
    </r>
    <r>
      <rPr>
        <b/>
        <vertAlign val="superscript"/>
        <sz val="12"/>
        <rFont val="Arial"/>
        <family val="2"/>
      </rPr>
      <t>3</t>
    </r>
  </si>
  <si>
    <r>
      <t>Individuals - Discretionary</t>
    </r>
    <r>
      <rPr>
        <b/>
        <vertAlign val="superscript"/>
        <sz val="12"/>
        <rFont val="Arial"/>
        <family val="2"/>
      </rPr>
      <t>4</t>
    </r>
  </si>
  <si>
    <t>6. Glasgow changed data capture process in 2011; therefore figures may not be comparable with previous years.</t>
  </si>
  <si>
    <t>Crown and exempt revised</t>
  </si>
  <si>
    <t>Other revised</t>
  </si>
  <si>
    <r>
      <t xml:space="preserve">Table 1.3 </t>
    </r>
    <r>
      <rPr>
        <sz val="12"/>
        <rFont val="Arial"/>
        <family val="2"/>
      </rPr>
      <t xml:space="preserve"> Vehicles licensed at 31 December 2011 by Council and taxation group</t>
    </r>
  </si>
  <si>
    <t>by local authority area, 2012</t>
  </si>
  <si>
    <r>
      <t xml:space="preserve">Table 1.5 </t>
    </r>
    <r>
      <rPr>
        <sz val="12"/>
        <rFont val="Arial"/>
        <family val="2"/>
      </rPr>
      <t xml:space="preserve">  Vehicles licensed at 31 December 2011, by taxation group, and</t>
    </r>
  </si>
  <si>
    <t>1997-</t>
  </si>
  <si>
    <t>2002-</t>
  </si>
  <si>
    <t>2007-</t>
  </si>
  <si>
    <t>2011</t>
  </si>
  <si>
    <r>
      <t>Table 1.11</t>
    </r>
    <r>
      <rPr>
        <sz val="12"/>
        <rFont val="Arial"/>
        <family val="2"/>
      </rPr>
      <t xml:space="preserve">  The 20 most popular new cars sold in Scotland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2011</t>
    </r>
  </si>
  <si>
    <t>vehicles specified on the licence, 2011-12</t>
  </si>
  <si>
    <t>Table 1.14  Practical Driving Test - Pass Rate at Test Centres 2011-12</t>
  </si>
  <si>
    <r>
      <t>Table 1.16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2011</t>
    </r>
  </si>
  <si>
    <r>
      <t>Table 1.17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, 2001-2011 </t>
    </r>
  </si>
  <si>
    <r>
      <t xml:space="preserve">Table 1.20  </t>
    </r>
    <r>
      <rPr>
        <sz val="12"/>
        <rFont val="Arial"/>
        <family val="2"/>
      </rPr>
      <t xml:space="preserve">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2011</t>
    </r>
  </si>
  <si>
    <r>
      <t>Table 1.19  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2001-2011</t>
    </r>
  </si>
  <si>
    <t>Organisat-ions</t>
  </si>
  <si>
    <r>
      <t>Table 1.21   Number of blue badges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on issue, time series and 2012 breakdown</t>
    </r>
  </si>
  <si>
    <t xml:space="preserve">  2011/12</t>
  </si>
  <si>
    <r>
      <t xml:space="preserve">Figure 1.2  </t>
    </r>
    <r>
      <rPr>
        <sz val="14"/>
        <rFont val="Arial"/>
        <family val="2"/>
      </rPr>
      <t xml:space="preserve">      Vehicles licensed at 31 December 2011 by Council</t>
    </r>
  </si>
  <si>
    <r>
      <t xml:space="preserve">Figure 1.3 </t>
    </r>
    <r>
      <rPr>
        <sz val="14"/>
        <rFont val="Arial"/>
        <family val="2"/>
      </rPr>
      <t xml:space="preserve">     Private cars  licensed at 31 December 2011 per head of population</t>
    </r>
  </si>
  <si>
    <t xml:space="preserve">1. Mainly heavy goods vehicles but includes vehicles which are licensed as HGVs but do not have a goods body type. </t>
  </si>
  <si>
    <t>3. DfT have revised stock figures from 2006 to 2009 - see http://assets.dft.gov.uk/statistics/series/vehicle-licensing/notesvls.pdf</t>
  </si>
  <si>
    <t>5. DfT have revised stock figures from 2006 to 2009 - see http://assets.dft.gov.uk/statistics/series/vehicle-licensing/notesvls.pdf</t>
  </si>
  <si>
    <r>
      <t>2006</t>
    </r>
    <r>
      <rPr>
        <b/>
        <vertAlign val="superscript"/>
        <sz val="12"/>
        <rFont val="Arial"/>
        <family val="2"/>
      </rPr>
      <t>3</t>
    </r>
  </si>
  <si>
    <r>
      <t>2007</t>
    </r>
    <r>
      <rPr>
        <b/>
        <vertAlign val="superscript"/>
        <sz val="12"/>
        <rFont val="Arial"/>
        <family val="2"/>
      </rPr>
      <t>3</t>
    </r>
  </si>
  <si>
    <r>
      <t>2008</t>
    </r>
    <r>
      <rPr>
        <b/>
        <vertAlign val="superscript"/>
        <sz val="12"/>
        <rFont val="Arial"/>
        <family val="2"/>
      </rPr>
      <t>3</t>
    </r>
  </si>
  <si>
    <r>
      <t>2009</t>
    </r>
    <r>
      <rPr>
        <b/>
        <vertAlign val="superscript"/>
        <sz val="12"/>
        <rFont val="Arial"/>
        <family val="2"/>
      </rPr>
      <t>3</t>
    </r>
  </si>
  <si>
    <t>Aberdeen LGV</t>
  </si>
  <si>
    <t>Irvine</t>
  </si>
  <si>
    <t>Glasgow (Springburn Park</t>
  </si>
  <si>
    <t>JUKE</t>
  </si>
  <si>
    <t>SEAT</t>
  </si>
  <si>
    <t>IBIZA</t>
  </si>
  <si>
    <t>n/a</t>
  </si>
  <si>
    <t>N/A</t>
  </si>
  <si>
    <r>
      <t xml:space="preserve">Glasgow, City of </t>
    </r>
    <r>
      <rPr>
        <vertAlign val="superscript"/>
        <sz val="12"/>
        <rFont val="Arial"/>
        <family val="2"/>
      </rPr>
      <t>6</t>
    </r>
  </si>
  <si>
    <t xml:space="preserve">  Badges on issue as at 31st March 2012:</t>
  </si>
  <si>
    <t>1. Blue Badges for display on motor vehicles used by disabled persons were introduced on 1 April 2000.</t>
  </si>
  <si>
    <r>
      <t xml:space="preserve">2. Totals relate to the number of badges </t>
    </r>
    <r>
      <rPr>
        <b/>
        <sz val="10"/>
        <rFont val="Arial"/>
        <family val="2"/>
      </rPr>
      <t xml:space="preserve">on issue </t>
    </r>
    <r>
      <rPr>
        <sz val="10"/>
        <rFont val="Arial"/>
        <family val="2"/>
      </rPr>
      <t xml:space="preserve">as at 31st March that year. Data prior to 2008 not available. </t>
    </r>
  </si>
  <si>
    <r>
      <t xml:space="preserve">5. Aberdeenshire introduced an electronic data capture system </t>
    </r>
    <r>
      <rPr>
        <sz val="10"/>
        <rFont val="Arial"/>
        <family val="2"/>
      </rPr>
      <t>in 2010; therefore figures may not be comparable with previous years.</t>
    </r>
  </si>
  <si>
    <t>7. Highland Council, in April 2010, introduced a fee for the first time which may have contributed to the decline in number of badges issued.</t>
  </si>
  <si>
    <r>
      <t>8. Orkney introduced an electronic system i</t>
    </r>
    <r>
      <rPr>
        <sz val="10"/>
        <rFont val="Arial"/>
        <family val="2"/>
      </rPr>
      <t>n 2009; therefore figures may not be comparable with previous years.</t>
    </r>
  </si>
  <si>
    <t xml:space="preserve">4. Badges issued in the discretionary category to people with a substantial permanent or temporary disability who are unable or virtually unable to walk </t>
  </si>
  <si>
    <t>(Disabled Persons (Badges for Motor Vehicles) (Scotland) Regulations 2000 as amended).(May be subject to further assessment.)</t>
  </si>
  <si>
    <t xml:space="preserve"> Mobility Supplement,  a lump sum (tariffs 1-8) of the Armed Forces Compensation Scheme, or to blind or registered blind people. (Not subject to further assessment.)</t>
  </si>
  <si>
    <t>3.  The automatic category includes badges issued to individuals in receipt of the higher rate mobility component of Disability Living Allowance, a War Pensioners'</t>
  </si>
  <si>
    <r>
      <t xml:space="preserve">Highland </t>
    </r>
    <r>
      <rPr>
        <vertAlign val="superscript"/>
        <sz val="12"/>
        <rFont val="Arial"/>
        <family val="2"/>
      </rPr>
      <t>7</t>
    </r>
  </si>
  <si>
    <r>
      <t xml:space="preserve">Orkney Islands </t>
    </r>
    <r>
      <rPr>
        <vertAlign val="superscript"/>
        <sz val="12"/>
        <rFont val="Arial"/>
        <family val="2"/>
      </rPr>
      <t>8</t>
    </r>
  </si>
  <si>
    <r>
      <t xml:space="preserve">Scottish Borders </t>
    </r>
    <r>
      <rPr>
        <vertAlign val="superscript"/>
        <sz val="12"/>
        <rFont val="Arial"/>
        <family val="2"/>
      </rPr>
      <t>9</t>
    </r>
  </si>
  <si>
    <r>
      <t xml:space="preserve">Total </t>
    </r>
    <r>
      <rPr>
        <vertAlign val="superscript"/>
        <sz val="12"/>
        <rFont val="Arial"/>
        <family val="2"/>
      </rPr>
      <t>9</t>
    </r>
  </si>
  <si>
    <t>1. In 2010 DfT revised stock figures from 2006 to 2009 - see http://assets.dft.gov.uk/statistics/series/vehicle-licensing/notesvls.pdf</t>
  </si>
  <si>
    <t>2. In 2010 DfT revised  stock figures from 2006 to 2009 - see http://assets.dft.gov.uk/statistics/series/vehicle-licensing/notesvls.pdf</t>
  </si>
  <si>
    <t>1. In 2010 DfT revised  stock figures from 2006 to 2009 - see http://assets.dft.gov.uk/statistics/series/vehicle-licensing/notesvls.pdf</t>
  </si>
  <si>
    <t xml:space="preserve">Note: Figures have not been changed since STS 2011 as the DfT have delayed publication of the NTS results. </t>
  </si>
  <si>
    <t>9. Scottish Borders data was reviewed in 2012.  Data is not available for previous years and is therefore excluded from the totals.  Scottish Borders is included in the 2012 totals</t>
  </si>
  <si>
    <t>Note:  Centres where only one examiner has conducted tests have been removed from the details, though they have been included in the national totals.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</si>
</sst>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%"/>
    <numFmt numFmtId="168" formatCode="#.#%;#.#"/>
    <numFmt numFmtId="169" formatCode="0.0000"/>
    <numFmt numFmtId="170" formatCode="0.000"/>
    <numFmt numFmtId="171" formatCode="_-* #,##0.0_-;\-* #,##0.0_-;_-* &quot;-&quot;??_-;_-@_-"/>
    <numFmt numFmtId="172" formatCode="0.000E+00;\ĝ"/>
    <numFmt numFmtId="173" formatCode="0.000E+00;\"/>
    <numFmt numFmtId="174" formatCode="0.00E+00;\"/>
    <numFmt numFmtId="175" formatCode="0.0000E+00;\"/>
    <numFmt numFmtId="176" formatCode="0.00000E+00;\"/>
    <numFmt numFmtId="177" formatCode="0.000000E+00;\"/>
    <numFmt numFmtId="178" formatCode="0.0000000E+00;\"/>
    <numFmt numFmtId="179" formatCode="0.00000000E+00;\"/>
    <numFmt numFmtId="180" formatCode="0.0E+00;\"/>
    <numFmt numFmtId="181" formatCode="0E+00;\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_);_(* \(#,##0\);_(* &quot;-&quot;??_);_(@_)"/>
    <numFmt numFmtId="186" formatCode="[&gt;=100]#,##0.0,;[&lt;100]&quot;-&quot;;General"/>
    <numFmt numFmtId="187" formatCode="[&gt;=100]#,##0,;[&lt;100]&quot;-&quot;;General"/>
    <numFmt numFmtId="188" formatCode="General_)"/>
    <numFmt numFmtId="189" formatCode="#,##0_);\(#,##0\)"/>
    <numFmt numFmtId="190" formatCode="0.00000"/>
    <numFmt numFmtId="191" formatCode="#,##0_ ;\-#,##0\ "/>
    <numFmt numFmtId="192" formatCode="#,##0.0_);\(#,##0.0\)"/>
    <numFmt numFmtId="193" formatCode="[&gt;=100]#,##0.00,;[&lt;100]&quot;-&quot;;General"/>
    <numFmt numFmtId="194" formatCode="[&gt;=100]#,##0.000,;[&lt;100]&quot;-&quot;;General"/>
    <numFmt numFmtId="195" formatCode="[&gt;=100]#,##0,;[&lt;100]&quot;0&quot;;General"/>
    <numFmt numFmtId="196" formatCode="_-* #,##0.00_-;\-* #,##0.000_-;_-* &quot;0&quot;??_-;_-@_-"/>
    <numFmt numFmtId="197" formatCode="_-* #,##0.00_-;\-* #,##0.000_-;_-* &quot;0.00&quot;??_-;_-@_-"/>
    <numFmt numFmtId="198" formatCode="#,##0.000"/>
    <numFmt numFmtId="199" formatCode="0.000%"/>
    <numFmt numFmtId="200" formatCode="[&gt;=50]#,##0.0,;[=0]0.0,;&quot;-&quot;"/>
    <numFmt numFmtId="201" formatCode="[&gt;=50]#,##0,;[=0]0,;&quot;-&quot;"/>
    <numFmt numFmtId="202" formatCode="0.0[$%-809]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"/>
    <numFmt numFmtId="208" formatCode="0.0000000"/>
    <numFmt numFmtId="209" formatCode="0.000000"/>
    <numFmt numFmtId="210" formatCode="[&gt;=0.5]#,##0;[=0]0;&quot;-&quot;"/>
    <numFmt numFmtId="211" formatCode="##0.0,"/>
    <numFmt numFmtId="212" formatCode="#,##0.0,"/>
    <numFmt numFmtId="213" formatCode="[&gt;0.5]#,##0;[&lt;-0.5]\-#,##0;\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5.5"/>
      <name val="Arial"/>
      <family val="0"/>
    </font>
    <font>
      <sz val="15.75"/>
      <name val="Arial"/>
      <family val="0"/>
    </font>
    <font>
      <b/>
      <sz val="11"/>
      <name val="Arial"/>
      <family val="2"/>
    </font>
    <font>
      <sz val="28.5"/>
      <name val="Arial"/>
      <family val="0"/>
    </font>
    <font>
      <sz val="16.5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4"/>
      <name val="Helv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2"/>
      <color indexed="39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b/>
      <sz val="12"/>
      <color indexed="56"/>
      <name val="Arial"/>
      <family val="2"/>
    </font>
    <font>
      <sz val="12"/>
      <name val="Arial Unicode MS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color indexed="10"/>
      <name val="Arial"/>
      <family val="0"/>
    </font>
    <font>
      <sz val="20.5"/>
      <name val="Arial"/>
      <family val="0"/>
    </font>
    <font>
      <b/>
      <sz val="18.75"/>
      <name val="Arial"/>
      <family val="0"/>
    </font>
    <font>
      <b/>
      <sz val="16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32">
    <xf numFmtId="0" fontId="52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3" fontId="29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188" fontId="32" fillId="0" borderId="0">
      <alignment/>
      <protection/>
    </xf>
    <xf numFmtId="188" fontId="3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213" fontId="44" fillId="0" borderId="0" applyFill="0" applyBorder="0" applyAlignment="0" applyProtection="0"/>
  </cellStyleXfs>
  <cellXfs count="6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0" borderId="6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Continuous" vertical="top"/>
    </xf>
    <xf numFmtId="0" fontId="2" fillId="0" borderId="0" xfId="0" applyFont="1" applyBorder="1" applyAlignment="1">
      <alignment horizontal="right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Continuous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Continuous"/>
    </xf>
    <xf numFmtId="164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3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6" xfId="30" applyNumberFormat="1" applyFill="1" applyBorder="1" applyAlignment="1">
      <alignment horizontal="center"/>
    </xf>
    <xf numFmtId="164" fontId="11" fillId="0" borderId="6" xfId="3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4" fontId="14" fillId="0" borderId="0" xfId="0" applyNumberFormat="1" applyFont="1" applyBorder="1" applyAlignment="1" quotePrefix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9" fillId="0" borderId="0" xfId="15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 quotePrefix="1">
      <alignment horizontal="right"/>
    </xf>
    <xf numFmtId="0" fontId="1" fillId="0" borderId="12" xfId="0" applyFont="1" applyBorder="1" applyAlignment="1">
      <alignment horizontal="centerContinuous" wrapText="1"/>
    </xf>
    <xf numFmtId="0" fontId="9" fillId="0" borderId="0" xfId="3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166" fontId="9" fillId="0" borderId="0" xfId="15" applyNumberFormat="1" applyFont="1" applyBorder="1" applyAlignment="1">
      <alignment/>
    </xf>
    <xf numFmtId="2" fontId="0" fillId="0" borderId="6" xfId="0" applyNumberFormat="1" applyBorder="1" applyAlignment="1">
      <alignment/>
    </xf>
    <xf numFmtId="41" fontId="9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15" applyNumberFormat="1" applyFont="1" applyAlignment="1">
      <alignment horizontal="right"/>
    </xf>
    <xf numFmtId="3" fontId="15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6" fillId="0" borderId="14" xfId="0" applyFont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 indent="1"/>
    </xf>
    <xf numFmtId="166" fontId="0" fillId="0" borderId="0" xfId="0" applyNumberFormat="1" applyBorder="1" applyAlignment="1">
      <alignment/>
    </xf>
    <xf numFmtId="0" fontId="9" fillId="0" borderId="0" xfId="3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3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9" fillId="0" borderId="0" xfId="15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9" fillId="0" borderId="0" xfId="25" applyNumberFormat="1" applyFont="1" applyAlignment="1" applyProtection="1">
      <alignment horizontal="right" vertical="center"/>
      <protection/>
    </xf>
    <xf numFmtId="164" fontId="9" fillId="0" borderId="0" xfId="25" applyNumberFormat="1" applyFont="1" applyBorder="1" applyAlignment="1" applyProtection="1">
      <alignment horizontal="right" vertical="center"/>
      <protection/>
    </xf>
    <xf numFmtId="164" fontId="9" fillId="0" borderId="6" xfId="25" applyNumberFormat="1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/>
      <protection/>
    </xf>
    <xf numFmtId="189" fontId="3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189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0" fontId="29" fillId="0" borderId="11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left" indent="1"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164" fontId="34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6" fontId="9" fillId="0" borderId="0" xfId="15" applyNumberFormat="1" applyFont="1" applyFill="1" applyBorder="1" applyAlignment="1">
      <alignment/>
    </xf>
    <xf numFmtId="166" fontId="10" fillId="0" borderId="0" xfId="15" applyNumberFormat="1" applyFont="1" applyFill="1" applyBorder="1" applyAlignment="1">
      <alignment/>
    </xf>
    <xf numFmtId="165" fontId="9" fillId="0" borderId="0" xfId="25" applyNumberFormat="1" applyFont="1" applyFill="1" applyAlignment="1" applyProtection="1">
      <alignment horizontal="right" vertical="center"/>
      <protection/>
    </xf>
    <xf numFmtId="164" fontId="9" fillId="0" borderId="0" xfId="25" applyNumberFormat="1" applyFont="1" applyFill="1" applyAlignment="1" applyProtection="1">
      <alignment horizontal="right" vertical="center"/>
      <protection/>
    </xf>
    <xf numFmtId="164" fontId="9" fillId="0" borderId="6" xfId="25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 indent="1"/>
    </xf>
    <xf numFmtId="16" fontId="0" fillId="0" borderId="0" xfId="0" applyNumberFormat="1" applyAlignment="1">
      <alignment/>
    </xf>
    <xf numFmtId="1" fontId="9" fillId="0" borderId="0" xfId="0" applyNumberFormat="1" applyFont="1" applyFill="1" applyAlignment="1">
      <alignment/>
    </xf>
    <xf numFmtId="166" fontId="15" fillId="0" borderId="0" xfId="15" applyNumberFormat="1" applyFont="1" applyFill="1" applyBorder="1" applyAlignment="1">
      <alignment/>
    </xf>
    <xf numFmtId="189" fontId="0" fillId="0" borderId="0" xfId="0" applyNumberFormat="1" applyAlignment="1">
      <alignment/>
    </xf>
    <xf numFmtId="166" fontId="19" fillId="0" borderId="0" xfId="15" applyNumberFormat="1" applyFont="1" applyFill="1" applyAlignment="1">
      <alignment/>
    </xf>
    <xf numFmtId="43" fontId="36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 indent="1"/>
    </xf>
    <xf numFmtId="166" fontId="9" fillId="0" borderId="0" xfId="15" applyNumberFormat="1" applyFont="1" applyFill="1" applyAlignment="1">
      <alignment/>
    </xf>
    <xf numFmtId="166" fontId="10" fillId="0" borderId="0" xfId="15" applyNumberFormat="1" applyFont="1" applyFill="1" applyAlignment="1">
      <alignment/>
    </xf>
    <xf numFmtId="3" fontId="9" fillId="0" borderId="0" xfId="15" applyNumberFormat="1" applyFont="1" applyFill="1" applyBorder="1" applyAlignment="1">
      <alignment/>
    </xf>
    <xf numFmtId="3" fontId="9" fillId="0" borderId="0" xfId="15" applyNumberFormat="1" applyFont="1" applyFill="1" applyAlignment="1">
      <alignment horizontal="right"/>
    </xf>
    <xf numFmtId="0" fontId="23" fillId="0" borderId="0" xfId="0" applyFont="1" applyBorder="1" applyAlignment="1">
      <alignment horizontal="left"/>
    </xf>
    <xf numFmtId="3" fontId="19" fillId="0" borderId="0" xfId="15" applyNumberFormat="1" applyFont="1" applyFill="1" applyAlignment="1">
      <alignment horizontal="right"/>
    </xf>
    <xf numFmtId="164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66" fontId="9" fillId="0" borderId="17" xfId="15" applyNumberFormat="1" applyFont="1" applyFill="1" applyBorder="1" applyAlignment="1">
      <alignment/>
    </xf>
    <xf numFmtId="164" fontId="9" fillId="0" borderId="17" xfId="25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>
      <alignment/>
    </xf>
    <xf numFmtId="6" fontId="9" fillId="0" borderId="0" xfId="0" applyNumberFormat="1" applyFont="1" applyAlignment="1">
      <alignment horizontal="left" indent="1"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3" fontId="40" fillId="0" borderId="0" xfId="28" applyNumberFormat="1" applyFont="1" applyFill="1">
      <alignment/>
      <protection/>
    </xf>
    <xf numFmtId="3" fontId="40" fillId="0" borderId="0" xfId="29" applyNumberFormat="1" applyFont="1" applyFill="1">
      <alignment/>
      <protection/>
    </xf>
    <xf numFmtId="200" fontId="0" fillId="0" borderId="0" xfId="0" applyNumberFormat="1" applyAlignment="1">
      <alignment/>
    </xf>
    <xf numFmtId="3" fontId="34" fillId="0" borderId="0" xfId="0" applyNumberFormat="1" applyFont="1" applyFill="1" applyBorder="1" applyAlignment="1">
      <alignment/>
    </xf>
    <xf numFmtId="0" fontId="1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166" fontId="15" fillId="0" borderId="17" xfId="15" applyNumberFormat="1" applyFont="1" applyFill="1" applyBorder="1" applyAlignment="1">
      <alignment/>
    </xf>
    <xf numFmtId="0" fontId="10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6" fontId="15" fillId="0" borderId="0" xfId="15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indent="2"/>
    </xf>
    <xf numFmtId="3" fontId="0" fillId="0" borderId="0" xfId="29" applyNumberFormat="1" applyFont="1" applyFill="1">
      <alignment/>
      <protection/>
    </xf>
    <xf numFmtId="0" fontId="4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9"/>
    </xf>
    <xf numFmtId="0" fontId="9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66" fontId="15" fillId="0" borderId="10" xfId="15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" fillId="0" borderId="10" xfId="0" applyFont="1" applyBorder="1" applyAlignment="1">
      <alignment horizontal="left" indent="1"/>
    </xf>
    <xf numFmtId="16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187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9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166" fontId="41" fillId="0" borderId="10" xfId="15" applyNumberFormat="1" applyFont="1" applyBorder="1" applyAlignment="1">
      <alignment/>
    </xf>
    <xf numFmtId="166" fontId="41" fillId="0" borderId="10" xfId="15" applyNumberFormat="1" applyFont="1" applyBorder="1" applyAlignment="1">
      <alignment horizontal="left"/>
    </xf>
    <xf numFmtId="3" fontId="41" fillId="0" borderId="10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3" fontId="3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164" fontId="34" fillId="0" borderId="10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19" xfId="0" applyFont="1" applyFill="1" applyBorder="1" applyAlignment="1" quotePrefix="1">
      <alignment horizontal="right"/>
    </xf>
    <xf numFmtId="1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indent="1"/>
    </xf>
    <xf numFmtId="0" fontId="35" fillId="0" borderId="10" xfId="0" applyFont="1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Alignment="1">
      <alignment horizontal="right" wrapText="1"/>
    </xf>
    <xf numFmtId="3" fontId="4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4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66" fontId="15" fillId="0" borderId="0" xfId="15" applyNumberFormat="1" applyFont="1" applyFill="1" applyBorder="1" applyAlignment="1">
      <alignment horizontal="right"/>
    </xf>
    <xf numFmtId="164" fontId="19" fillId="0" borderId="0" xfId="26" applyNumberFormat="1" applyFont="1" applyFill="1" applyAlignment="1" applyProtection="1">
      <alignment horizontal="right" vertical="center"/>
      <protection/>
    </xf>
    <xf numFmtId="3" fontId="9" fillId="0" borderId="0" xfId="28" applyNumberFormat="1" applyFont="1" applyFill="1">
      <alignment/>
      <protection/>
    </xf>
    <xf numFmtId="1" fontId="19" fillId="0" borderId="0" xfId="15" applyNumberFormat="1" applyFont="1" applyFill="1" applyAlignment="1">
      <alignment/>
    </xf>
    <xf numFmtId="0" fontId="26" fillId="0" borderId="0" xfId="23" applyFont="1" applyFill="1" applyBorder="1" applyAlignment="1">
      <alignment horizontal="left"/>
      <protection/>
    </xf>
    <xf numFmtId="41" fontId="31" fillId="0" borderId="0" xfId="15" applyNumberFormat="1" applyFont="1" applyFill="1" applyBorder="1" applyAlignment="1">
      <alignment/>
    </xf>
    <xf numFmtId="0" fontId="28" fillId="0" borderId="0" xfId="23" applyFont="1" applyFill="1" applyBorder="1" applyAlignment="1">
      <alignment horizontal="left"/>
      <protection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64" fontId="42" fillId="0" borderId="0" xfId="24" applyNumberFormat="1" applyFont="1" applyFill="1" applyAlignment="1">
      <alignment horizontal="right" wrapText="1"/>
      <protection/>
    </xf>
    <xf numFmtId="0" fontId="10" fillId="0" borderId="1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9" fillId="0" borderId="0" xfId="0" applyFont="1" applyBorder="1" applyAlignment="1">
      <alignment/>
    </xf>
    <xf numFmtId="164" fontId="31" fillId="0" borderId="0" xfId="26" applyNumberFormat="1" applyFont="1" applyFill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>
      <alignment/>
    </xf>
    <xf numFmtId="171" fontId="9" fillId="0" borderId="0" xfId="15" applyNumberFormat="1" applyFont="1" applyFill="1" applyAlignment="1">
      <alignment/>
    </xf>
    <xf numFmtId="166" fontId="15" fillId="0" borderId="0" xfId="15" applyNumberFormat="1" applyFont="1" applyAlignment="1">
      <alignment/>
    </xf>
    <xf numFmtId="166" fontId="15" fillId="0" borderId="10" xfId="15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19" fillId="0" borderId="0" xfId="15" applyNumberFormat="1" applyFont="1" applyFill="1" applyBorder="1" applyAlignment="1">
      <alignment horizontal="right"/>
    </xf>
    <xf numFmtId="1" fontId="9" fillId="0" borderId="0" xfId="15" applyNumberFormat="1" applyFont="1" applyAlignment="1">
      <alignment horizontal="right"/>
    </xf>
    <xf numFmtId="0" fontId="15" fillId="0" borderId="0" xfId="15" applyNumberFormat="1" applyFont="1" applyAlignment="1">
      <alignment horizontal="right"/>
    </xf>
    <xf numFmtId="3" fontId="15" fillId="0" borderId="0" xfId="15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165" fontId="19" fillId="0" borderId="10" xfId="26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3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/>
    </xf>
    <xf numFmtId="3" fontId="10" fillId="0" borderId="10" xfId="0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/>
    </xf>
    <xf numFmtId="0" fontId="0" fillId="0" borderId="0" xfId="0" applyAlignment="1">
      <alignment horizontal="left" indent="3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31" fillId="2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167" fontId="10" fillId="0" borderId="10" xfId="0" applyNumberFormat="1" applyFont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 wrapText="1"/>
    </xf>
    <xf numFmtId="167" fontId="0" fillId="0" borderId="10" xfId="0" applyNumberFormat="1" applyFill="1" applyBorder="1" applyAlignment="1">
      <alignment/>
    </xf>
    <xf numFmtId="167" fontId="9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/>
    </xf>
    <xf numFmtId="0" fontId="17" fillId="0" borderId="19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left" wrapText="1" indent="2"/>
    </xf>
    <xf numFmtId="164" fontId="9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51" fillId="0" borderId="0" xfId="0" applyFont="1" applyAlignment="1">
      <alignment horizontal="justify"/>
    </xf>
    <xf numFmtId="0" fontId="1" fillId="0" borderId="0" xfId="0" applyFont="1" applyBorder="1" applyAlignment="1">
      <alignment horizontal="left"/>
    </xf>
    <xf numFmtId="1" fontId="19" fillId="0" borderId="0" xfId="0" applyNumberFormat="1" applyFont="1" applyFill="1" applyAlignment="1">
      <alignment horizontal="right"/>
    </xf>
    <xf numFmtId="166" fontId="15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" fillId="0" borderId="0" xfId="22" applyNumberFormat="1" applyFont="1" applyFill="1" applyAlignment="1">
      <alignment horizontal="lef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2" borderId="0" xfId="0" applyFont="1" applyFill="1" applyAlignment="1">
      <alignment/>
    </xf>
    <xf numFmtId="0" fontId="50" fillId="0" borderId="0" xfId="0" applyFont="1" applyFill="1" applyBorder="1" applyAlignment="1">
      <alignment horizontal="left" indent="1"/>
    </xf>
    <xf numFmtId="164" fontId="9" fillId="0" borderId="0" xfId="0" applyNumberFormat="1" applyFont="1" applyBorder="1" applyAlignment="1">
      <alignment vertical="top"/>
    </xf>
    <xf numFmtId="164" fontId="9" fillId="0" borderId="20" xfId="0" applyNumberFormat="1" applyFont="1" applyBorder="1" applyAlignment="1">
      <alignment vertical="top"/>
    </xf>
    <xf numFmtId="164" fontId="9" fillId="0" borderId="0" xfId="0" applyNumberFormat="1" applyFont="1" applyFill="1" applyAlignment="1">
      <alignment vertical="top"/>
    </xf>
    <xf numFmtId="164" fontId="9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164" fontId="10" fillId="0" borderId="20" xfId="0" applyNumberFormat="1" applyFont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10" fillId="0" borderId="0" xfId="0" applyNumberFormat="1" applyFont="1" applyFill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Alignment="1">
      <alignment horizontal="right"/>
    </xf>
    <xf numFmtId="0" fontId="52" fillId="0" borderId="0" xfId="0" applyAlignment="1">
      <alignment vertical="top"/>
    </xf>
    <xf numFmtId="164" fontId="10" fillId="0" borderId="21" xfId="0" applyNumberFormat="1" applyFont="1" applyFill="1" applyBorder="1" applyAlignment="1">
      <alignment horizontal="right"/>
    </xf>
    <xf numFmtId="164" fontId="10" fillId="0" borderId="21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 quotePrefix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10" xfId="0" applyNumberFormat="1" applyFont="1" applyBorder="1" applyAlignment="1" quotePrefix="1">
      <alignment horizontal="right"/>
    </xf>
    <xf numFmtId="3" fontId="10" fillId="0" borderId="1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horizontal="center"/>
    </xf>
    <xf numFmtId="164" fontId="9" fillId="0" borderId="20" xfId="25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vertical="top"/>
    </xf>
    <xf numFmtId="164" fontId="9" fillId="0" borderId="6" xfId="0" applyNumberFormat="1" applyFont="1" applyBorder="1" applyAlignment="1">
      <alignment horizontal="center"/>
    </xf>
    <xf numFmtId="164" fontId="9" fillId="0" borderId="6" xfId="0" applyNumberFormat="1" applyFont="1" applyFill="1" applyBorder="1" applyAlignment="1">
      <alignment horizontal="right"/>
    </xf>
    <xf numFmtId="164" fontId="9" fillId="0" borderId="11" xfId="25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quotePrefix="1">
      <alignment horizontal="right"/>
    </xf>
    <xf numFmtId="1" fontId="9" fillId="0" borderId="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52" fillId="0" borderId="0" xfId="0" applyBorder="1" applyAlignment="1">
      <alignment horizontal="center"/>
    </xf>
    <xf numFmtId="0" fontId="52" fillId="0" borderId="0" xfId="0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52" fillId="0" borderId="0" xfId="0" applyFill="1" applyAlignment="1">
      <alignment vertical="top"/>
    </xf>
    <xf numFmtId="0" fontId="10" fillId="0" borderId="19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52" fillId="0" borderId="10" xfId="0" applyBorder="1" applyAlignment="1">
      <alignment vertical="top"/>
    </xf>
    <xf numFmtId="164" fontId="9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27" applyFont="1" applyFill="1" applyBorder="1">
      <alignment/>
      <protection/>
    </xf>
    <xf numFmtId="0" fontId="9" fillId="0" borderId="0" xfId="27" applyFont="1" applyFill="1">
      <alignment/>
      <protection/>
    </xf>
    <xf numFmtId="0" fontId="16" fillId="0" borderId="0" xfId="27" applyFont="1" applyFill="1" applyBorder="1">
      <alignment/>
      <protection/>
    </xf>
    <xf numFmtId="0" fontId="16" fillId="0" borderId="0" xfId="27" applyFont="1" applyFill="1">
      <alignment/>
      <protection/>
    </xf>
    <xf numFmtId="0" fontId="16" fillId="0" borderId="18" xfId="27" applyFont="1" applyFill="1" applyBorder="1">
      <alignment/>
      <protection/>
    </xf>
    <xf numFmtId="0" fontId="10" fillId="0" borderId="18" xfId="27" applyFont="1" applyFill="1" applyBorder="1" applyAlignment="1">
      <alignment horizontal="center"/>
      <protection/>
    </xf>
    <xf numFmtId="0" fontId="10" fillId="0" borderId="23" xfId="27" applyFont="1" applyFill="1" applyBorder="1" applyAlignment="1">
      <alignment horizontal="center"/>
      <protection/>
    </xf>
    <xf numFmtId="0" fontId="10" fillId="0" borderId="10" xfId="27" applyFont="1" applyFill="1" applyBorder="1">
      <alignment/>
      <protection/>
    </xf>
    <xf numFmtId="0" fontId="10" fillId="0" borderId="10" xfId="27" applyFont="1" applyFill="1" applyBorder="1" applyAlignment="1" quotePrefix="1">
      <alignment horizontal="center"/>
      <protection/>
    </xf>
    <xf numFmtId="0" fontId="10" fillId="0" borderId="10" xfId="27" applyFont="1" applyFill="1" applyBorder="1" applyAlignment="1">
      <alignment horizontal="center"/>
      <protection/>
    </xf>
    <xf numFmtId="0" fontId="10" fillId="0" borderId="24" xfId="27" applyFont="1" applyFill="1" applyBorder="1" applyAlignment="1">
      <alignment horizontal="center"/>
      <protection/>
    </xf>
    <xf numFmtId="0" fontId="10" fillId="0" borderId="10" xfId="27" applyFont="1" applyFill="1" applyBorder="1" applyAlignment="1">
      <alignment horizontal="center" wrapText="1"/>
      <protection/>
    </xf>
    <xf numFmtId="0" fontId="9" fillId="0" borderId="0" xfId="27" applyFont="1" applyFill="1" applyBorder="1">
      <alignment/>
      <protection/>
    </xf>
    <xf numFmtId="0" fontId="10" fillId="0" borderId="0" xfId="27" applyFont="1" applyFill="1" applyBorder="1" applyAlignment="1" quotePrefix="1">
      <alignment horizontal="right"/>
      <protection/>
    </xf>
    <xf numFmtId="0" fontId="10" fillId="0" borderId="8" xfId="27" applyFont="1" applyFill="1" applyBorder="1">
      <alignment/>
      <protection/>
    </xf>
    <xf numFmtId="0" fontId="10" fillId="0" borderId="0" xfId="27" applyFont="1" applyFill="1" applyBorder="1" applyAlignment="1">
      <alignment horizontal="center"/>
      <protection/>
    </xf>
    <xf numFmtId="3" fontId="9" fillId="0" borderId="0" xfId="27" applyNumberFormat="1" applyFont="1" applyFill="1" applyBorder="1" applyAlignment="1">
      <alignment horizontal="left"/>
      <protection/>
    </xf>
    <xf numFmtId="3" fontId="9" fillId="0" borderId="0" xfId="27" applyNumberFormat="1" applyFont="1" applyFill="1" applyBorder="1">
      <alignment/>
      <protection/>
    </xf>
    <xf numFmtId="3" fontId="9" fillId="0" borderId="8" xfId="27" applyNumberFormat="1" applyFont="1" applyFill="1" applyBorder="1" applyAlignment="1">
      <alignment horizontal="right"/>
      <protection/>
    </xf>
    <xf numFmtId="3" fontId="9" fillId="0" borderId="0" xfId="27" applyNumberFormat="1" applyFont="1" applyFill="1" applyBorder="1" applyAlignment="1">
      <alignment horizontal="right"/>
      <protection/>
    </xf>
    <xf numFmtId="0" fontId="0" fillId="0" borderId="0" xfId="27" applyFill="1" applyBorder="1">
      <alignment/>
      <protection/>
    </xf>
    <xf numFmtId="0" fontId="0" fillId="0" borderId="0" xfId="27" applyFill="1">
      <alignment/>
      <protection/>
    </xf>
    <xf numFmtId="3" fontId="9" fillId="0" borderId="0" xfId="27" applyNumberFormat="1" applyFont="1" applyFill="1" applyBorder="1" applyAlignment="1">
      <alignment horizontal="right"/>
      <protection/>
    </xf>
    <xf numFmtId="164" fontId="0" fillId="0" borderId="0" xfId="27" applyNumberFormat="1" applyFill="1" applyBorder="1">
      <alignment/>
      <protection/>
    </xf>
    <xf numFmtId="2" fontId="0" fillId="0" borderId="0" xfId="27" applyNumberFormat="1" applyFill="1">
      <alignment/>
      <protection/>
    </xf>
    <xf numFmtId="41" fontId="9" fillId="0" borderId="8" xfId="27" applyNumberFormat="1" applyFont="1" applyFill="1" applyBorder="1">
      <alignment/>
      <protection/>
    </xf>
    <xf numFmtId="3" fontId="1" fillId="0" borderId="0" xfId="27" applyNumberFormat="1" applyFont="1" applyFill="1" applyBorder="1" applyAlignment="1">
      <alignment horizontal="center"/>
      <protection/>
    </xf>
    <xf numFmtId="2" fontId="9" fillId="0" borderId="10" xfId="27" applyNumberFormat="1" applyFont="1" applyFill="1" applyBorder="1">
      <alignment/>
      <protection/>
    </xf>
    <xf numFmtId="3" fontId="10" fillId="0" borderId="10" xfId="27" applyNumberFormat="1" applyFont="1" applyFill="1" applyBorder="1">
      <alignment/>
      <protection/>
    </xf>
    <xf numFmtId="3" fontId="10" fillId="0" borderId="10" xfId="27" applyNumberFormat="1" applyFont="1" applyFill="1" applyBorder="1" applyAlignment="1">
      <alignment/>
      <protection/>
    </xf>
    <xf numFmtId="0" fontId="0" fillId="0" borderId="0" xfId="27" applyFont="1">
      <alignment/>
      <protection/>
    </xf>
    <xf numFmtId="41" fontId="0" fillId="0" borderId="0" xfId="27" applyNumberFormat="1" applyFill="1">
      <alignment/>
      <protection/>
    </xf>
    <xf numFmtId="3" fontId="0" fillId="0" borderId="0" xfId="27" applyNumberFormat="1" applyFill="1">
      <alignment/>
      <protection/>
    </xf>
    <xf numFmtId="1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0" fillId="0" borderId="25" xfId="27" applyFont="1" applyFill="1" applyBorder="1" applyAlignment="1">
      <alignment horizontal="center"/>
      <protection/>
    </xf>
    <xf numFmtId="0" fontId="10" fillId="0" borderId="0" xfId="21" applyFont="1">
      <alignment/>
      <protection/>
    </xf>
    <xf numFmtId="0" fontId="9" fillId="0" borderId="0" xfId="21" applyFont="1" applyFill="1" applyBorder="1">
      <alignment/>
      <protection/>
    </xf>
    <xf numFmtId="0" fontId="9" fillId="0" borderId="0" xfId="21" applyFont="1">
      <alignment/>
      <protection/>
    </xf>
    <xf numFmtId="0" fontId="10" fillId="0" borderId="19" xfId="21" applyFont="1" applyBorder="1" applyAlignment="1">
      <alignment horizontal="left"/>
      <protection/>
    </xf>
    <xf numFmtId="0" fontId="10" fillId="0" borderId="19" xfId="21" applyFont="1" applyFill="1" applyBorder="1">
      <alignment/>
      <protection/>
    </xf>
    <xf numFmtId="0" fontId="17" fillId="0" borderId="0" xfId="21" applyFont="1">
      <alignment/>
      <protection/>
    </xf>
    <xf numFmtId="0" fontId="15" fillId="0" borderId="0" xfId="21" applyFont="1" applyFill="1" applyBorder="1" applyAlignment="1">
      <alignment horizontal="right"/>
      <protection/>
    </xf>
    <xf numFmtId="0" fontId="0" fillId="0" borderId="0" xfId="21" applyFont="1">
      <alignment/>
      <protection/>
    </xf>
    <xf numFmtId="0" fontId="17" fillId="0" borderId="0" xfId="21" applyFont="1" applyAlignment="1">
      <alignment horizontal="left" indent="2"/>
      <protection/>
    </xf>
    <xf numFmtId="0" fontId="9" fillId="0" borderId="0" xfId="21" applyFont="1" applyAlignment="1">
      <alignment horizontal="left"/>
      <protection/>
    </xf>
    <xf numFmtId="165" fontId="9" fillId="0" borderId="0" xfId="21" applyNumberFormat="1" applyFont="1" applyFill="1" applyBorder="1" applyAlignment="1">
      <alignment horizontal="right"/>
      <protection/>
    </xf>
    <xf numFmtId="0" fontId="50" fillId="0" borderId="0" xfId="21" applyFont="1" applyAlignment="1">
      <alignment horizontal="left"/>
      <protection/>
    </xf>
    <xf numFmtId="0" fontId="10" fillId="0" borderId="0" xfId="21" applyFont="1" applyAlignment="1">
      <alignment horizontal="left"/>
      <protection/>
    </xf>
    <xf numFmtId="0" fontId="9" fillId="0" borderId="0" xfId="21" applyFont="1" applyAlignment="1">
      <alignment horizontal="left" indent="1"/>
      <protection/>
    </xf>
    <xf numFmtId="167" fontId="9" fillId="0" borderId="0" xfId="21" applyNumberFormat="1" applyFont="1">
      <alignment/>
      <protection/>
    </xf>
    <xf numFmtId="0" fontId="9" fillId="0" borderId="0" xfId="21" applyFont="1" applyFill="1">
      <alignment/>
      <protection/>
    </xf>
    <xf numFmtId="0" fontId="9" fillId="0" borderId="0" xfId="21" applyFont="1" applyFill="1" applyAlignment="1">
      <alignment horizontal="left" indent="2"/>
      <protection/>
    </xf>
    <xf numFmtId="0" fontId="10" fillId="0" borderId="0" xfId="21" applyFont="1" applyAlignment="1">
      <alignment horizontal="left" indent="2"/>
      <protection/>
    </xf>
    <xf numFmtId="0" fontId="15" fillId="0" borderId="0" xfId="21" applyFont="1" applyFill="1">
      <alignment/>
      <protection/>
    </xf>
    <xf numFmtId="0" fontId="9" fillId="0" borderId="0" xfId="21" applyFont="1" applyAlignment="1">
      <alignment horizontal="left" indent="2"/>
      <protection/>
    </xf>
    <xf numFmtId="164" fontId="9" fillId="0" borderId="0" xfId="21" applyNumberFormat="1" applyFont="1">
      <alignment/>
      <protection/>
    </xf>
    <xf numFmtId="0" fontId="9" fillId="0" borderId="0" xfId="21" applyFont="1" applyFill="1" applyAlignment="1">
      <alignment horizontal="left" indent="5"/>
      <protection/>
    </xf>
    <xf numFmtId="164" fontId="9" fillId="0" borderId="0" xfId="21" applyNumberFormat="1" applyFont="1" applyFill="1">
      <alignment/>
      <protection/>
    </xf>
    <xf numFmtId="0" fontId="9" fillId="0" borderId="0" xfId="21" applyFont="1" applyFill="1" applyAlignment="1">
      <alignment horizontal="left" indent="4"/>
      <protection/>
    </xf>
    <xf numFmtId="164" fontId="9" fillId="0" borderId="0" xfId="21" applyNumberFormat="1" applyFont="1" applyFill="1" applyBorder="1" applyProtection="1">
      <alignment/>
      <protection/>
    </xf>
    <xf numFmtId="0" fontId="9" fillId="0" borderId="0" xfId="21" applyFont="1" applyFill="1" applyAlignment="1">
      <alignment horizontal="left" indent="3"/>
      <protection/>
    </xf>
    <xf numFmtId="0" fontId="10" fillId="0" borderId="0" xfId="21" applyFont="1" applyFill="1" applyAlignment="1">
      <alignment horizontal="left"/>
      <protection/>
    </xf>
    <xf numFmtId="2" fontId="10" fillId="0" borderId="0" xfId="21" applyNumberFormat="1" applyFont="1" applyFill="1">
      <alignment/>
      <protection/>
    </xf>
    <xf numFmtId="0" fontId="10" fillId="0" borderId="0" xfId="21" applyFont="1" applyFill="1" applyAlignment="1">
      <alignment horizontal="left" indent="2"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 applyFill="1" applyAlignment="1">
      <alignment horizontal="left" indent="3"/>
      <protection/>
    </xf>
    <xf numFmtId="9" fontId="9" fillId="0" borderId="0" xfId="21" applyNumberFormat="1" applyFont="1" applyFill="1" applyBorder="1" applyAlignment="1">
      <alignment horizontal="right"/>
      <protection/>
    </xf>
    <xf numFmtId="0" fontId="9" fillId="0" borderId="0" xfId="21" applyFont="1" applyBorder="1" applyAlignment="1">
      <alignment horizontal="left" indent="5"/>
      <protection/>
    </xf>
    <xf numFmtId="0" fontId="10" fillId="0" borderId="10" xfId="21" applyFont="1" applyFill="1" applyBorder="1" applyAlignment="1">
      <alignment horizontal="left"/>
      <protection/>
    </xf>
    <xf numFmtId="2" fontId="10" fillId="0" borderId="10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10" fillId="0" borderId="10" xfId="21" applyFont="1" applyFill="1" applyBorder="1" applyAlignment="1">
      <alignment horizontal="left" indent="2"/>
      <protection/>
    </xf>
    <xf numFmtId="0" fontId="9" fillId="0" borderId="10" xfId="21" applyFont="1" applyFill="1" applyBorder="1">
      <alignment/>
      <protection/>
    </xf>
    <xf numFmtId="1" fontId="15" fillId="0" borderId="0" xfId="0" applyNumberFormat="1" applyFont="1" applyFill="1" applyBorder="1" applyAlignment="1">
      <alignment horizontal="center"/>
    </xf>
    <xf numFmtId="0" fontId="52" fillId="0" borderId="0" xfId="0" applyFill="1" applyBorder="1" applyAlignment="1">
      <alignment vertical="top"/>
    </xf>
    <xf numFmtId="166" fontId="9" fillId="0" borderId="0" xfId="15" applyNumberFormat="1" applyFont="1" applyFill="1" applyBorder="1" applyAlignment="1">
      <alignment horizontal="center"/>
    </xf>
    <xf numFmtId="41" fontId="9" fillId="0" borderId="0" xfId="27" applyNumberFormat="1" applyFont="1" applyFill="1" applyBorder="1">
      <alignment/>
      <protection/>
    </xf>
    <xf numFmtId="0" fontId="10" fillId="0" borderId="18" xfId="27" applyFont="1" applyFill="1" applyBorder="1">
      <alignment/>
      <protection/>
    </xf>
    <xf numFmtId="164" fontId="9" fillId="0" borderId="10" xfId="0" applyNumberFormat="1" applyFont="1" applyFill="1" applyBorder="1" applyAlignment="1">
      <alignment vertical="top"/>
    </xf>
    <xf numFmtId="210" fontId="31" fillId="0" borderId="0" xfId="26" applyNumberFormat="1" applyFont="1" applyFill="1" applyAlignment="1" applyProtection="1">
      <alignment horizontal="right" vertical="center"/>
      <protection/>
    </xf>
    <xf numFmtId="210" fontId="43" fillId="0" borderId="0" xfId="26" applyNumberFormat="1" applyFont="1" applyFill="1" applyAlignment="1" applyProtection="1">
      <alignment horizontal="right" vertical="center"/>
      <protection/>
    </xf>
    <xf numFmtId="210" fontId="31" fillId="0" borderId="10" xfId="26" applyNumberFormat="1" applyFont="1" applyFill="1" applyBorder="1" applyAlignment="1" applyProtection="1">
      <alignment horizontal="right" vertical="center"/>
      <protection/>
    </xf>
    <xf numFmtId="165" fontId="9" fillId="0" borderId="10" xfId="25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>
      <alignment vertical="top"/>
    </xf>
    <xf numFmtId="1" fontId="9" fillId="0" borderId="0" xfId="0" applyNumberFormat="1" applyFont="1" applyFill="1" applyAlignment="1">
      <alignment horizontal="right"/>
    </xf>
    <xf numFmtId="0" fontId="52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2"/>
    </xf>
    <xf numFmtId="2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horizontal="left" indent="2"/>
    </xf>
    <xf numFmtId="1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202" fontId="52" fillId="0" borderId="26" xfId="0" applyNumberFormat="1" applyFont="1" applyBorder="1" applyAlignment="1">
      <alignment vertical="top"/>
    </xf>
    <xf numFmtId="202" fontId="52" fillId="0" borderId="0" xfId="0" applyNumberFormat="1" applyFont="1" applyAlignment="1">
      <alignment vertical="top"/>
    </xf>
    <xf numFmtId="202" fontId="52" fillId="0" borderId="0" xfId="0" applyNumberFormat="1" applyFont="1" applyBorder="1" applyAlignment="1">
      <alignment vertical="top"/>
    </xf>
    <xf numFmtId="0" fontId="16" fillId="0" borderId="27" xfId="0" applyFont="1" applyBorder="1" applyAlignment="1">
      <alignment/>
    </xf>
    <xf numFmtId="202" fontId="52" fillId="0" borderId="28" xfId="0" applyNumberFormat="1" applyFont="1" applyBorder="1" applyAlignment="1">
      <alignment vertical="top"/>
    </xf>
    <xf numFmtId="0" fontId="0" fillId="0" borderId="0" xfId="0" applyFont="1" applyBorder="1" applyAlignment="1">
      <alignment horizontal="right" wrapText="1"/>
    </xf>
    <xf numFmtId="167" fontId="0" fillId="0" borderId="0" xfId="0" applyNumberFormat="1" applyFont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Alignment="1">
      <alignment/>
    </xf>
    <xf numFmtId="166" fontId="26" fillId="0" borderId="0" xfId="15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166" fontId="9" fillId="0" borderId="0" xfId="15" applyNumberFormat="1" applyFont="1" applyFill="1" applyBorder="1" applyAlignment="1">
      <alignment horizontal="right"/>
    </xf>
    <xf numFmtId="189" fontId="33" fillId="0" borderId="10" xfId="0" applyNumberFormat="1" applyFont="1" applyFill="1" applyBorder="1" applyAlignment="1" applyProtection="1">
      <alignment/>
      <protection/>
    </xf>
    <xf numFmtId="3" fontId="10" fillId="0" borderId="24" xfId="27" applyNumberFormat="1" applyFont="1" applyFill="1" applyBorder="1" applyAlignment="1">
      <alignment/>
      <protection/>
    </xf>
    <xf numFmtId="0" fontId="26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/>
    </xf>
    <xf numFmtId="3" fontId="15" fillId="0" borderId="0" xfId="0" applyNumberFormat="1" applyFont="1" applyFill="1" applyAlignment="1">
      <alignment horizontal="center" wrapText="1"/>
    </xf>
    <xf numFmtId="3" fontId="15" fillId="0" borderId="0" xfId="0" applyNumberFormat="1" applyFont="1" applyFill="1" applyAlignment="1">
      <alignment horizontal="center" vertical="top" wrapText="1"/>
    </xf>
    <xf numFmtId="3" fontId="15" fillId="0" borderId="0" xfId="0" applyNumberFormat="1" applyFont="1" applyFill="1" applyAlignment="1">
      <alignment horizontal="center"/>
    </xf>
    <xf numFmtId="3" fontId="9" fillId="0" borderId="17" xfId="27" applyNumberFormat="1" applyFont="1" applyFill="1" applyBorder="1" applyAlignment="1">
      <alignment horizontal="right"/>
      <protection/>
    </xf>
    <xf numFmtId="3" fontId="10" fillId="0" borderId="29" xfId="27" applyNumberFormat="1" applyFont="1" applyFill="1" applyBorder="1" applyAlignment="1">
      <alignment/>
      <protection/>
    </xf>
    <xf numFmtId="166" fontId="52" fillId="0" borderId="0" xfId="15" applyNumberFormat="1" applyFont="1" applyAlignment="1">
      <alignment vertical="top"/>
    </xf>
    <xf numFmtId="166" fontId="52" fillId="0" borderId="0" xfId="15" applyNumberFormat="1" applyFont="1" applyFill="1" applyBorder="1" applyAlignment="1">
      <alignment vertical="top"/>
    </xf>
    <xf numFmtId="166" fontId="52" fillId="0" borderId="0" xfId="15" applyNumberFormat="1" applyFont="1" applyBorder="1" applyAlignment="1">
      <alignment vertical="top"/>
    </xf>
    <xf numFmtId="166" fontId="52" fillId="0" borderId="30" xfId="15" applyNumberFormat="1" applyFont="1" applyBorder="1" applyAlignment="1">
      <alignment vertical="top"/>
    </xf>
    <xf numFmtId="166" fontId="52" fillId="0" borderId="26" xfId="15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0" fillId="0" borderId="31" xfId="27" applyFont="1" applyFill="1" applyBorder="1" applyAlignment="1">
      <alignment horizontal="left"/>
      <protection/>
    </xf>
    <xf numFmtId="0" fontId="10" fillId="0" borderId="19" xfId="27" applyFont="1" applyFill="1" applyBorder="1" applyAlignment="1">
      <alignment horizontal="left"/>
      <protection/>
    </xf>
    <xf numFmtId="0" fontId="10" fillId="0" borderId="19" xfId="27" applyFont="1" applyFill="1" applyBorder="1" applyAlignment="1">
      <alignment horizontal="center"/>
      <protection/>
    </xf>
    <xf numFmtId="0" fontId="10" fillId="0" borderId="18" xfId="27" applyFont="1" applyFill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01 - road transport vehicles (vB6110871)" xfId="21"/>
    <cellStyle name="Normal_NEWAREAS" xfId="22"/>
    <cellStyle name="Normal_Sheet1" xfId="23"/>
    <cellStyle name="Normal_T1.19-T1.20" xfId="24"/>
    <cellStyle name="Normal_T12a" xfId="25"/>
    <cellStyle name="Normal_T4" xfId="26"/>
    <cellStyle name="Normal_Table 1 21 STS v2" xfId="27"/>
    <cellStyle name="Normal_TABLE2" xfId="28"/>
    <cellStyle name="Normal_TABLE4" xfId="29"/>
    <cellStyle name="Percent" xfId="30"/>
    <cellStyle name="Publication_styl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325"/>
          <c:w val="0.989"/>
          <c:h val="0.96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'T1.1-T1.2'!$I$5:$T$5</c:f>
              <c:numCache>
                <c:ptCount val="11"/>
                <c:pt idx="0">
                  <c:v>206.6</c:v>
                </c:pt>
                <c:pt idx="1">
                  <c:v>224</c:v>
                </c:pt>
                <c:pt idx="2">
                  <c:v>228.37</c:v>
                </c:pt>
                <c:pt idx="3">
                  <c:v>228.046</c:v>
                </c:pt>
                <c:pt idx="4">
                  <c:v>212.516</c:v>
                </c:pt>
                <c:pt idx="5">
                  <c:v>204.886</c:v>
                </c:pt>
                <c:pt idx="6">
                  <c:v>209.287</c:v>
                </c:pt>
                <c:pt idx="7">
                  <c:v>170.077</c:v>
                </c:pt>
                <c:pt idx="8">
                  <c:v>176.716</c:v>
                </c:pt>
                <c:pt idx="9">
                  <c:v>168.171</c:v>
                </c:pt>
                <c:pt idx="10">
                  <c:v>159.178</c:v>
                </c:pt>
              </c:numCache>
            </c:numRef>
          </c:val>
          <c:smooth val="0"/>
        </c:ser>
        <c:axId val="1945252"/>
        <c:axId val="17507269"/>
      </c:lineChart>
      <c:catAx>
        <c:axId val="19452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525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86"/>
          <c:h val="0.8525"/>
        </c:manualLayout>
      </c:layout>
      <c:lineChart>
        <c:grouping val="standard"/>
        <c:varyColors val="0"/>
        <c:ser>
          <c:idx val="0"/>
          <c:order val="0"/>
          <c:tx>
            <c:v>Motorcycle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'T1.1-T1.2'!$J$6:$T$6</c:f>
              <c:numCache>
                <c:ptCount val="11"/>
                <c:pt idx="0">
                  <c:v>8</c:v>
                </c:pt>
                <c:pt idx="1">
                  <c:v>7.7</c:v>
                </c:pt>
                <c:pt idx="2">
                  <c:v>6.934</c:v>
                </c:pt>
                <c:pt idx="3">
                  <c:v>5.91</c:v>
                </c:pt>
                <c:pt idx="4">
                  <c:v>6.552</c:v>
                </c:pt>
                <c:pt idx="5">
                  <c:v>7.117</c:v>
                </c:pt>
                <c:pt idx="6">
                  <c:v>7.608</c:v>
                </c:pt>
                <c:pt idx="7">
                  <c:v>7.491</c:v>
                </c:pt>
                <c:pt idx="8">
                  <c:v>5.974</c:v>
                </c:pt>
                <c:pt idx="9">
                  <c:v>4.882</c:v>
                </c:pt>
                <c:pt idx="10">
                  <c:v>4.758</c:v>
                </c:pt>
              </c:numCache>
            </c:numRef>
          </c:val>
          <c:smooth val="0"/>
        </c:ser>
        <c:ser>
          <c:idx val="1"/>
          <c:order val="1"/>
          <c:tx>
            <c:v>Public transport</c:v>
          </c:tx>
          <c:spPr>
            <a:ln w="38100">
              <a:solidFill>
                <a:srgbClr val="3333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'T1.1-T1.2'!$J$7:$T$7</c:f>
              <c:numCache>
                <c:ptCount val="11"/>
                <c:pt idx="0">
                  <c:v>0.8</c:v>
                </c:pt>
                <c:pt idx="1">
                  <c:v>0.7</c:v>
                </c:pt>
                <c:pt idx="2">
                  <c:v>0.821</c:v>
                </c:pt>
                <c:pt idx="3">
                  <c:v>0.859</c:v>
                </c:pt>
                <c:pt idx="4">
                  <c:v>1.273</c:v>
                </c:pt>
                <c:pt idx="5">
                  <c:v>1.0559999999999998</c:v>
                </c:pt>
                <c:pt idx="6">
                  <c:v>1.035</c:v>
                </c:pt>
                <c:pt idx="7">
                  <c:v>0.9</c:v>
                </c:pt>
                <c:pt idx="8">
                  <c:v>0.691</c:v>
                </c:pt>
                <c:pt idx="9">
                  <c:v>0.653</c:v>
                </c:pt>
                <c:pt idx="10">
                  <c:v>0.628</c:v>
                </c:pt>
              </c:numCache>
            </c:numRef>
          </c:val>
          <c:smooth val="0"/>
        </c:ser>
        <c:ser>
          <c:idx val="2"/>
          <c:order val="2"/>
          <c:tx>
            <c:v>Goods</c:v>
          </c:tx>
          <c:spPr>
            <a:ln w="38100">
              <a:solidFill>
                <a:srgbClr val="33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'T1.1-T1.2'!$J$8:$T$8</c:f>
              <c:numCache>
                <c:ptCount val="11"/>
                <c:pt idx="0">
                  <c:v>2.9</c:v>
                </c:pt>
                <c:pt idx="1">
                  <c:v>3</c:v>
                </c:pt>
                <c:pt idx="2">
                  <c:v>3.39</c:v>
                </c:pt>
                <c:pt idx="3">
                  <c:v>3.385</c:v>
                </c:pt>
                <c:pt idx="4">
                  <c:v>3.748</c:v>
                </c:pt>
                <c:pt idx="5">
                  <c:v>3.742</c:v>
                </c:pt>
                <c:pt idx="6">
                  <c:v>3.348</c:v>
                </c:pt>
                <c:pt idx="7">
                  <c:v>3.743</c:v>
                </c:pt>
                <c:pt idx="8">
                  <c:v>2.218</c:v>
                </c:pt>
                <c:pt idx="9">
                  <c:v>1.958</c:v>
                </c:pt>
                <c:pt idx="10">
                  <c:v>2.485</c:v>
                </c:pt>
              </c:numCache>
            </c:numRef>
          </c:val>
          <c:smooth val="0"/>
        </c:ser>
        <c:ser>
          <c:idx val="3"/>
          <c:order val="3"/>
          <c:tx>
            <c:v>Crown Exempt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'Fig1.1'!$C$72:$M$72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'Fig1.1'!$C$74:$M$74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Crown revised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'Fig1.1'!$C$73:$M$73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'Fig1.1'!$A$75</c:f>
              <c:strCache>
                <c:ptCount val="1"/>
                <c:pt idx="0">
                  <c:v>Other revised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'T1.1-T1.2'!$J$2:$T$2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'Fig1.1'!$C$75:$M$75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3347694"/>
        <c:axId val="8802655"/>
      </c:lineChart>
      <c:catAx>
        <c:axId val="23347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02655"/>
        <c:crosses val="autoZero"/>
        <c:auto val="1"/>
        <c:lblOffset val="100"/>
        <c:noMultiLvlLbl val="0"/>
      </c:catAx>
      <c:valAx>
        <c:axId val="880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5675"/>
          <c:y val="0.943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1.2- 1.3'!$O$5:$O$36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26425"/>
        <c:crosses val="autoZero"/>
        <c:auto val="1"/>
        <c:lblOffset val="100"/>
        <c:noMultiLvlLbl val="0"/>
      </c:catAx>
      <c:valAx>
        <c:axId val="41926425"/>
        <c:scaling>
          <c:orientation val="minMax"/>
          <c:max val="0.55"/>
        </c:scaling>
        <c:axPos val="l"/>
        <c:majorGridlines>
          <c:spPr>
            <a:ln w="25400">
              <a:solidFill/>
              <a:prstDash val="sysDot"/>
            </a:ln>
          </c:spPr>
        </c:majorGridlines>
        <c:delete val="0"/>
        <c:numFmt formatCode="_-* #,##0.00_-;\-* #,##0.000_-;_-* &quot;0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12115032"/>
        <c:crossesAt val="1"/>
        <c:crossBetween val="between"/>
        <c:dispUnits/>
        <c:majorUnit val="0.05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15"/>
          <c:w val="0.9627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1.2- 1.3'!$P$5:$P$36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597235"/>
        <c:crosses val="autoZero"/>
        <c:auto val="1"/>
        <c:lblOffset val="100"/>
        <c:noMultiLvlLbl val="0"/>
      </c:catAx>
      <c:valAx>
        <c:axId val="4059723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('000s)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93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0.04975</cdr:x>
      <cdr:y>0.01725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11</xdr:col>
      <xdr:colOff>361950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7191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114300</xdr:rowOff>
    </xdr:from>
    <xdr:to>
      <xdr:col>11</xdr:col>
      <xdr:colOff>447675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19050" y="5572125"/>
        <a:ext cx="725805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180975</xdr:colOff>
      <xdr:row>4</xdr:row>
      <xdr:rowOff>0</xdr:rowOff>
    </xdr:from>
    <xdr:ext cx="752475" cy="209550"/>
    <xdr:sp>
      <xdr:nvSpPr>
        <xdr:cNvPr id="3" name="TextBox 4"/>
        <xdr:cNvSpPr txBox="1">
          <a:spLocks noChangeArrowheads="1"/>
        </xdr:cNvSpPr>
      </xdr:nvSpPr>
      <xdr:spPr>
        <a:xfrm>
          <a:off x="180975" y="72390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Thousands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0.97425</cdr:x>
      <cdr:y>0.038</cdr:y>
    </cdr:from>
    <cdr:to>
      <cdr:x>0.97425</cdr:x>
      <cdr:y>0.83975</cdr:y>
    </cdr:to>
    <cdr:sp>
      <cdr:nvSpPr>
        <cdr:cNvPr id="1" name="Line 1"/>
        <cdr:cNvSpPr>
          <a:spLocks/>
        </cdr:cNvSpPr>
      </cdr:nvSpPr>
      <cdr:spPr>
        <a:xfrm flipH="1" flipV="1">
          <a:off x="13268325" y="304800"/>
          <a:ext cx="0" cy="66294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0.038</cdr:y>
    </cdr:from>
    <cdr:to>
      <cdr:x>0.9195</cdr:x>
      <cdr:y>0.038</cdr:y>
    </cdr:to>
    <cdr:sp>
      <cdr:nvSpPr>
        <cdr:cNvPr id="2" name="Line 2"/>
        <cdr:cNvSpPr>
          <a:spLocks/>
        </cdr:cNvSpPr>
      </cdr:nvSpPr>
      <cdr:spPr>
        <a:xfrm flipH="1">
          <a:off x="1152525" y="304800"/>
          <a:ext cx="11372850" cy="0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19</xdr:col>
      <xdr:colOff>95250</xdr:colOff>
      <xdr:row>130</xdr:row>
      <xdr:rowOff>28575</xdr:rowOff>
    </xdr:to>
    <xdr:graphicFrame>
      <xdr:nvGraphicFramePr>
        <xdr:cNvPr id="1" name="Chart 2"/>
        <xdr:cNvGraphicFramePr/>
      </xdr:nvGraphicFramePr>
      <xdr:xfrm>
        <a:off x="0" y="18021300"/>
        <a:ext cx="131635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19</xdr:col>
      <xdr:colOff>561975</xdr:colOff>
      <xdr:row>79</xdr:row>
      <xdr:rowOff>381000</xdr:rowOff>
    </xdr:to>
    <xdr:graphicFrame>
      <xdr:nvGraphicFramePr>
        <xdr:cNvPr id="2" name="Chart 5"/>
        <xdr:cNvGraphicFramePr/>
      </xdr:nvGraphicFramePr>
      <xdr:xfrm>
        <a:off x="9525" y="8515350"/>
        <a:ext cx="1362075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140625" defaultRowHeight="12.75"/>
  <sheetData>
    <row r="1" spans="1:2" ht="13.5" thickBot="1">
      <c r="A1" s="51">
        <v>-999</v>
      </c>
      <c r="B1" s="50" t="s">
        <v>133</v>
      </c>
    </row>
    <row r="2" ht="12.75">
      <c r="B2" s="52" t="s">
        <v>134</v>
      </c>
    </row>
    <row r="3" ht="12.75">
      <c r="B3" t="s">
        <v>135</v>
      </c>
    </row>
    <row r="4" ht="12.75">
      <c r="B4" t="s">
        <v>136</v>
      </c>
    </row>
    <row r="6" spans="2:5" ht="12.75">
      <c r="B6" t="s">
        <v>137</v>
      </c>
      <c r="E6" s="50"/>
    </row>
    <row r="7" ht="12.75">
      <c r="B7" t="s">
        <v>138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112" customWidth="1"/>
    <col min="2" max="2" width="11.140625" style="112" hidden="1" customWidth="1"/>
    <col min="3" max="3" width="11.00390625" style="112" hidden="1" customWidth="1"/>
    <col min="4" max="4" width="11.57421875" style="112" customWidth="1"/>
    <col min="5" max="7" width="10.57421875" style="112" customWidth="1"/>
    <col min="8" max="8" width="9.00390625" style="112" customWidth="1"/>
    <col min="9" max="9" width="8.8515625" style="112" customWidth="1"/>
    <col min="10" max="10" width="9.140625" style="112" customWidth="1"/>
    <col min="11" max="11" width="8.00390625" style="112" customWidth="1"/>
    <col min="12" max="12" width="7.421875" style="112" customWidth="1"/>
    <col min="13" max="13" width="9.8515625" style="112" customWidth="1"/>
    <col min="14" max="14" width="9.8515625" style="112" hidden="1" customWidth="1"/>
    <col min="15" max="15" width="9.28125" style="112" customWidth="1"/>
    <col min="16" max="16" width="12.28125" style="112" customWidth="1"/>
    <col min="17" max="16384" width="9.140625" style="112" customWidth="1"/>
  </cols>
  <sheetData>
    <row r="1" spans="1:18" s="53" customFormat="1" ht="18.75">
      <c r="A1" s="525" t="s">
        <v>481</v>
      </c>
      <c r="B1" s="525"/>
      <c r="C1" s="526"/>
      <c r="D1" s="526"/>
      <c r="E1" s="526"/>
      <c r="F1" s="526"/>
      <c r="G1" s="526"/>
      <c r="H1" s="526"/>
      <c r="I1" s="527"/>
      <c r="J1" s="526"/>
      <c r="K1" s="526"/>
      <c r="L1" s="526"/>
      <c r="M1" s="526"/>
      <c r="N1" s="526"/>
      <c r="O1" s="526"/>
      <c r="P1" s="526"/>
      <c r="Q1" s="578"/>
      <c r="R1" s="578"/>
    </row>
    <row r="2" spans="1:18" s="53" customFormat="1" ht="21" customHeight="1">
      <c r="A2" s="528" t="s">
        <v>369</v>
      </c>
      <c r="B2" s="528"/>
      <c r="C2" s="529">
        <v>2007</v>
      </c>
      <c r="D2" s="529">
        <v>2008</v>
      </c>
      <c r="E2" s="529">
        <v>2009</v>
      </c>
      <c r="F2" s="529">
        <v>2010</v>
      </c>
      <c r="G2" s="529">
        <v>2011</v>
      </c>
      <c r="H2" s="527"/>
      <c r="I2" s="528"/>
      <c r="J2" s="528"/>
      <c r="K2" s="528"/>
      <c r="L2" s="528"/>
      <c r="M2" s="528"/>
      <c r="N2" s="529">
        <v>2007</v>
      </c>
      <c r="O2" s="529">
        <v>2008</v>
      </c>
      <c r="P2" s="529">
        <v>2009</v>
      </c>
      <c r="Q2" s="529">
        <v>2010</v>
      </c>
      <c r="R2" s="529">
        <v>2011</v>
      </c>
    </row>
    <row r="3" spans="1:18" ht="21">
      <c r="A3" s="530" t="s">
        <v>476</v>
      </c>
      <c r="B3" s="530"/>
      <c r="C3" s="531"/>
      <c r="D3" s="531"/>
      <c r="E3" s="531"/>
      <c r="F3" s="531"/>
      <c r="G3" s="531" t="s">
        <v>10</v>
      </c>
      <c r="H3" s="532"/>
      <c r="I3" s="533" t="s">
        <v>405</v>
      </c>
      <c r="J3" s="527"/>
      <c r="K3" s="527"/>
      <c r="L3" s="527"/>
      <c r="M3" s="527"/>
      <c r="N3" s="531"/>
      <c r="O3" s="531"/>
      <c r="P3" s="531"/>
      <c r="Q3" s="531"/>
      <c r="R3" s="531" t="s">
        <v>10</v>
      </c>
    </row>
    <row r="4" spans="1:18" ht="15">
      <c r="A4" s="527" t="s">
        <v>466</v>
      </c>
      <c r="B4" s="527"/>
      <c r="C4" s="370">
        <v>1888.616</v>
      </c>
      <c r="D4" s="370">
        <v>1929.95</v>
      </c>
      <c r="E4" s="370">
        <v>1974.559</v>
      </c>
      <c r="F4" s="370">
        <v>2043.52</v>
      </c>
      <c r="G4" s="370">
        <v>2039.631</v>
      </c>
      <c r="H4" s="532"/>
      <c r="I4" s="532"/>
      <c r="J4" s="534" t="s">
        <v>466</v>
      </c>
      <c r="K4" s="527"/>
      <c r="L4" s="527"/>
      <c r="M4" s="527"/>
      <c r="N4" s="535">
        <v>4.529</v>
      </c>
      <c r="O4" s="535">
        <v>4.473</v>
      </c>
      <c r="P4" s="535">
        <v>4.546</v>
      </c>
      <c r="Q4" s="535">
        <v>4.254</v>
      </c>
      <c r="R4" s="535">
        <v>4.167</v>
      </c>
    </row>
    <row r="5" spans="1:18" ht="15.75">
      <c r="A5" s="536" t="s">
        <v>480</v>
      </c>
      <c r="B5" s="525"/>
      <c r="C5" s="370">
        <v>134.825</v>
      </c>
      <c r="D5" s="370">
        <v>149.629</v>
      </c>
      <c r="E5" s="370">
        <v>150.052</v>
      </c>
      <c r="F5" s="370">
        <v>144.732</v>
      </c>
      <c r="G5" s="370">
        <v>140.063</v>
      </c>
      <c r="H5" s="532"/>
      <c r="I5" s="532"/>
      <c r="J5" s="536" t="s">
        <v>480</v>
      </c>
      <c r="K5" s="527"/>
      <c r="L5" s="527"/>
      <c r="M5" s="527"/>
      <c r="N5" s="535">
        <v>0.131</v>
      </c>
      <c r="O5" s="535">
        <v>0.169</v>
      </c>
      <c r="P5" s="535">
        <v>0.211</v>
      </c>
      <c r="Q5" s="535">
        <v>0.202</v>
      </c>
      <c r="R5" s="535">
        <v>0.178</v>
      </c>
    </row>
    <row r="6" spans="1:18" ht="15.75">
      <c r="A6" s="525" t="s">
        <v>467</v>
      </c>
      <c r="B6" s="536"/>
      <c r="C6" s="370">
        <v>660.973</v>
      </c>
      <c r="D6" s="370">
        <v>686.541</v>
      </c>
      <c r="E6" s="370">
        <v>734.872</v>
      </c>
      <c r="F6" s="370">
        <v>739.347</v>
      </c>
      <c r="G6" s="370">
        <v>750.977</v>
      </c>
      <c r="H6" s="532"/>
      <c r="I6" s="532"/>
      <c r="J6" s="537" t="s">
        <v>467</v>
      </c>
      <c r="K6" s="527"/>
      <c r="L6" s="527"/>
      <c r="M6" s="527"/>
      <c r="N6" s="535">
        <v>1.119</v>
      </c>
      <c r="O6" s="535">
        <v>1.249</v>
      </c>
      <c r="P6" s="535">
        <v>1.261</v>
      </c>
      <c r="Q6" s="535">
        <v>1.253</v>
      </c>
      <c r="R6" s="535">
        <v>1.15</v>
      </c>
    </row>
    <row r="7" spans="1:18" ht="15" customHeight="1">
      <c r="A7" s="538" t="s">
        <v>478</v>
      </c>
      <c r="B7" s="538"/>
      <c r="C7" s="539">
        <v>0.4213656984797333</v>
      </c>
      <c r="D7" s="539">
        <v>0.433259929013705</v>
      </c>
      <c r="E7" s="539">
        <v>0.44816285560471986</v>
      </c>
      <c r="F7" s="539">
        <v>0.43262556764797994</v>
      </c>
      <c r="G7" s="539">
        <v>0.4368633345933652</v>
      </c>
      <c r="H7" s="532"/>
      <c r="I7" s="532"/>
      <c r="J7" s="538" t="s">
        <v>478</v>
      </c>
      <c r="K7" s="540"/>
      <c r="L7" s="540"/>
      <c r="M7" s="540"/>
      <c r="N7" s="539">
        <v>0.27599911680282624</v>
      </c>
      <c r="O7" s="539">
        <v>0.31701319025262686</v>
      </c>
      <c r="P7" s="539">
        <v>0.32380114386273645</v>
      </c>
      <c r="Q7" s="539">
        <v>0.34203102961918197</v>
      </c>
      <c r="R7" s="539">
        <v>0.3186945044396448</v>
      </c>
    </row>
    <row r="8" spans="1:18" ht="15" customHeight="1">
      <c r="A8" s="538" t="s">
        <v>477</v>
      </c>
      <c r="B8" s="538"/>
      <c r="C8" s="539">
        <v>0.3499774438001161</v>
      </c>
      <c r="D8" s="539">
        <v>0.35572994119018625</v>
      </c>
      <c r="E8" s="539">
        <v>0.3721701909135154</v>
      </c>
      <c r="F8" s="539">
        <v>0.36180071641089884</v>
      </c>
      <c r="G8" s="539">
        <v>0.3681925799323505</v>
      </c>
      <c r="H8" s="532"/>
      <c r="I8" s="532"/>
      <c r="J8" s="538" t="s">
        <v>477</v>
      </c>
      <c r="K8" s="540"/>
      <c r="L8" s="540"/>
      <c r="M8" s="540"/>
      <c r="N8" s="539">
        <v>0.24707440936189004</v>
      </c>
      <c r="O8" s="539">
        <v>0.2792309412027722</v>
      </c>
      <c r="P8" s="539">
        <v>0.2773867135943687</v>
      </c>
      <c r="Q8" s="539">
        <v>0.2945463093559003</v>
      </c>
      <c r="R8" s="539">
        <v>0.2759779217662587</v>
      </c>
    </row>
    <row r="9" spans="1:18" ht="6" customHeight="1">
      <c r="A9" s="527"/>
      <c r="B9" s="527"/>
      <c r="C9" s="540"/>
      <c r="D9" s="540"/>
      <c r="E9" s="540"/>
      <c r="F9" s="540"/>
      <c r="G9" s="540"/>
      <c r="H9" s="532"/>
      <c r="I9" s="541"/>
      <c r="J9" s="540"/>
      <c r="K9" s="540"/>
      <c r="L9" s="540"/>
      <c r="M9" s="540"/>
      <c r="N9" s="540"/>
      <c r="O9" s="540"/>
      <c r="P9" s="532"/>
      <c r="Q9" s="487"/>
      <c r="R9" s="487"/>
    </row>
    <row r="10" spans="1:18" ht="18.75" customHeight="1">
      <c r="A10" s="537" t="s">
        <v>479</v>
      </c>
      <c r="B10" s="537"/>
      <c r="C10" s="532"/>
      <c r="D10" s="532"/>
      <c r="E10" s="532"/>
      <c r="F10" s="532"/>
      <c r="G10" s="532"/>
      <c r="H10" s="532"/>
      <c r="I10" s="542" t="s">
        <v>479</v>
      </c>
      <c r="J10" s="540"/>
      <c r="K10" s="540"/>
      <c r="L10" s="540"/>
      <c r="M10" s="540"/>
      <c r="N10" s="532"/>
      <c r="O10" s="532"/>
      <c r="P10" s="532"/>
      <c r="Q10" s="487"/>
      <c r="R10" s="487"/>
    </row>
    <row r="11" spans="1:18" ht="18.75" customHeight="1">
      <c r="A11" s="537" t="s">
        <v>482</v>
      </c>
      <c r="B11" s="537"/>
      <c r="C11" s="543"/>
      <c r="D11" s="543"/>
      <c r="E11" s="543" t="s">
        <v>122</v>
      </c>
      <c r="F11" s="543"/>
      <c r="G11" s="543"/>
      <c r="H11" s="532"/>
      <c r="I11" s="542" t="s">
        <v>482</v>
      </c>
      <c r="J11" s="540"/>
      <c r="K11" s="540"/>
      <c r="L11" s="540"/>
      <c r="M11" s="540"/>
      <c r="N11" s="543"/>
      <c r="O11" s="543"/>
      <c r="P11" s="543" t="s">
        <v>122</v>
      </c>
      <c r="Q11" s="487"/>
      <c r="R11" s="487"/>
    </row>
    <row r="12" spans="1:18" ht="15" customHeight="1">
      <c r="A12" s="544" t="s">
        <v>435</v>
      </c>
      <c r="B12" s="544"/>
      <c r="C12" s="545">
        <v>1.8170978113073277</v>
      </c>
      <c r="D12" s="545">
        <v>1.7712894116427889</v>
      </c>
      <c r="E12" s="545">
        <v>1.7087359759824852</v>
      </c>
      <c r="F12" s="545">
        <v>1.4544028749888038</v>
      </c>
      <c r="G12" s="545">
        <v>1.4896572733078375</v>
      </c>
      <c r="H12" s="532"/>
      <c r="I12" s="546" t="s">
        <v>435</v>
      </c>
      <c r="J12" s="540"/>
      <c r="K12" s="540"/>
      <c r="L12" s="540"/>
      <c r="M12" s="540"/>
      <c r="N12" s="547">
        <v>5.564142194744977</v>
      </c>
      <c r="O12" s="547">
        <v>5.454951933825173</v>
      </c>
      <c r="P12" s="547">
        <v>5.521337439507259</v>
      </c>
      <c r="Q12" s="547">
        <v>4.914721723518851</v>
      </c>
      <c r="R12" s="547">
        <v>4.626006904487917</v>
      </c>
    </row>
    <row r="13" spans="1:18" ht="15" customHeight="1">
      <c r="A13" s="544" t="s">
        <v>209</v>
      </c>
      <c r="B13" s="544"/>
      <c r="C13" s="545">
        <v>18.580113691719227</v>
      </c>
      <c r="D13" s="545">
        <v>18.241767921448744</v>
      </c>
      <c r="E13" s="545">
        <v>18.775635471008968</v>
      </c>
      <c r="F13" s="545">
        <v>15.488846805578152</v>
      </c>
      <c r="G13" s="545">
        <v>15.834593447893653</v>
      </c>
      <c r="H13" s="532"/>
      <c r="I13" s="546" t="s">
        <v>209</v>
      </c>
      <c r="J13" s="540"/>
      <c r="K13" s="540"/>
      <c r="L13" s="540"/>
      <c r="M13" s="540"/>
      <c r="N13" s="547">
        <v>12.96091852506072</v>
      </c>
      <c r="O13" s="547">
        <v>15.202325061479991</v>
      </c>
      <c r="P13" s="547">
        <v>15.904091509018917</v>
      </c>
      <c r="Q13" s="547">
        <v>16.988330341113105</v>
      </c>
      <c r="R13" s="547">
        <v>15.834292289988491</v>
      </c>
    </row>
    <row r="14" spans="1:18" ht="15" customHeight="1">
      <c r="A14" s="544" t="s">
        <v>436</v>
      </c>
      <c r="B14" s="544"/>
      <c r="C14" s="545">
        <v>8.16555615328897</v>
      </c>
      <c r="D14" s="545">
        <v>8.448198139848182</v>
      </c>
      <c r="E14" s="545">
        <v>8.929234325234141</v>
      </c>
      <c r="F14" s="545">
        <v>8.144080297881597</v>
      </c>
      <c r="G14" s="545">
        <v>7.873529152689182</v>
      </c>
      <c r="H14" s="532"/>
      <c r="I14" s="546" t="s">
        <v>436</v>
      </c>
      <c r="J14" s="540"/>
      <c r="K14" s="540"/>
      <c r="L14" s="540"/>
      <c r="M14" s="540"/>
      <c r="N14" s="547">
        <v>4.857584455729742</v>
      </c>
      <c r="O14" s="547">
        <v>5.678515537670467</v>
      </c>
      <c r="P14" s="547">
        <v>5.917289925208975</v>
      </c>
      <c r="Q14" s="547">
        <v>6.350987432675045</v>
      </c>
      <c r="R14" s="547">
        <v>5.24741081703107</v>
      </c>
    </row>
    <row r="15" spans="1:18" ht="15" customHeight="1">
      <c r="A15" s="544" t="s">
        <v>445</v>
      </c>
      <c r="B15" s="544"/>
      <c r="C15" s="545">
        <v>0</v>
      </c>
      <c r="D15" s="545">
        <v>0.0004145185108422498</v>
      </c>
      <c r="E15" s="545">
        <v>0.0006077306375752763</v>
      </c>
      <c r="F15" s="545">
        <v>0.00041128718264624007</v>
      </c>
      <c r="G15" s="545">
        <v>4.5877957293127114E-05</v>
      </c>
      <c r="H15" s="532"/>
      <c r="I15" s="546" t="s">
        <v>445</v>
      </c>
      <c r="J15" s="540"/>
      <c r="K15" s="540"/>
      <c r="L15" s="540"/>
      <c r="M15" s="540"/>
      <c r="N15" s="547">
        <v>0.44159858688452197</v>
      </c>
      <c r="O15" s="547">
        <v>3.599374021909233</v>
      </c>
      <c r="P15" s="547">
        <v>1.913770347558293</v>
      </c>
      <c r="Q15" s="547">
        <v>1.3689407540394973</v>
      </c>
      <c r="R15" s="547">
        <v>0.9666283084004603</v>
      </c>
    </row>
    <row r="16" spans="1:18" ht="15" customHeight="1">
      <c r="A16" s="544" t="s">
        <v>437</v>
      </c>
      <c r="B16" s="544"/>
      <c r="C16" s="545">
        <v>8.312118503708536</v>
      </c>
      <c r="D16" s="545">
        <v>8.166429182103164</v>
      </c>
      <c r="E16" s="545">
        <v>8.047974256530193</v>
      </c>
      <c r="F16" s="545">
        <v>6.641693918250732</v>
      </c>
      <c r="G16" s="545">
        <v>6.400571455836043</v>
      </c>
      <c r="H16" s="532"/>
      <c r="I16" s="546" t="s">
        <v>437</v>
      </c>
      <c r="J16" s="540"/>
      <c r="K16" s="540"/>
      <c r="L16" s="540"/>
      <c r="M16" s="540"/>
      <c r="N16" s="547">
        <v>4.482225656877898</v>
      </c>
      <c r="O16" s="547">
        <v>4.068857589984351</v>
      </c>
      <c r="P16" s="547">
        <v>3.6735591728992523</v>
      </c>
      <c r="Q16" s="547">
        <v>3.859964093357271</v>
      </c>
      <c r="R16" s="547">
        <v>3.498273878020713</v>
      </c>
    </row>
    <row r="17" spans="1:18" ht="15" customHeight="1">
      <c r="A17" s="544" t="s">
        <v>438</v>
      </c>
      <c r="B17" s="544"/>
      <c r="C17" s="545">
        <v>20.156029600511697</v>
      </c>
      <c r="D17" s="545">
        <v>20.947589315785383</v>
      </c>
      <c r="E17" s="545">
        <v>21.715076632301187</v>
      </c>
      <c r="F17" s="545">
        <v>19.08148604456891</v>
      </c>
      <c r="G17" s="545">
        <v>19.146798452628254</v>
      </c>
      <c r="H17" s="532"/>
      <c r="I17" s="546" t="s">
        <v>438</v>
      </c>
      <c r="J17" s="540"/>
      <c r="K17" s="540"/>
      <c r="L17" s="540"/>
      <c r="M17" s="540"/>
      <c r="N17" s="547">
        <v>13.557076617354824</v>
      </c>
      <c r="O17" s="547">
        <v>16.476637603398167</v>
      </c>
      <c r="P17" s="547">
        <v>16.080070391553015</v>
      </c>
      <c r="Q17" s="547">
        <v>16.71903052064632</v>
      </c>
      <c r="R17" s="547">
        <v>14.752589182968931</v>
      </c>
    </row>
    <row r="18" spans="1:18" ht="15" customHeight="1">
      <c r="A18" s="544" t="s">
        <v>439</v>
      </c>
      <c r="B18" s="544"/>
      <c r="C18" s="545">
        <v>0.00047653943416766563</v>
      </c>
      <c r="D18" s="545">
        <v>0.0006217777662633747</v>
      </c>
      <c r="E18" s="545">
        <v>0.0005064421979793969</v>
      </c>
      <c r="F18" s="545">
        <v>0.000594081486044569</v>
      </c>
      <c r="G18" s="545">
        <v>0.0007799252739831609</v>
      </c>
      <c r="H18" s="532"/>
      <c r="I18" s="546" t="s">
        <v>440</v>
      </c>
      <c r="J18" s="540"/>
      <c r="K18" s="540"/>
      <c r="L18" s="540"/>
      <c r="M18" s="540"/>
      <c r="N18" s="547">
        <v>0.46367851622874806</v>
      </c>
      <c r="O18" s="547">
        <v>0.9613234965347642</v>
      </c>
      <c r="P18" s="547">
        <v>1.0558732952045755</v>
      </c>
      <c r="Q18" s="547">
        <v>1.0098743267504489</v>
      </c>
      <c r="R18" s="547">
        <v>0.6214039125431531</v>
      </c>
    </row>
    <row r="19" spans="1:18" ht="15" customHeight="1">
      <c r="A19" s="544" t="s">
        <v>440</v>
      </c>
      <c r="B19" s="544"/>
      <c r="C19" s="545">
        <v>1.627276270030541</v>
      </c>
      <c r="D19" s="545">
        <v>1.7724293375476048</v>
      </c>
      <c r="E19" s="545">
        <v>1.9336469561051353</v>
      </c>
      <c r="F19" s="545">
        <v>1.319317884777439</v>
      </c>
      <c r="G19" s="545">
        <v>1.118091697190801</v>
      </c>
      <c r="H19" s="532"/>
      <c r="I19" s="546" t="s">
        <v>441</v>
      </c>
      <c r="J19" s="540"/>
      <c r="K19" s="540"/>
      <c r="L19" s="540"/>
      <c r="M19" s="540"/>
      <c r="N19" s="547">
        <v>0.17663943475380878</v>
      </c>
      <c r="O19" s="547">
        <v>0.1341381623071764</v>
      </c>
      <c r="P19" s="547">
        <v>0.1759788825340959</v>
      </c>
      <c r="Q19" s="547">
        <v>0.2244165170556553</v>
      </c>
      <c r="R19" s="547">
        <v>0.1380897583429229</v>
      </c>
    </row>
    <row r="20" spans="1:18" ht="15" customHeight="1">
      <c r="A20" s="544" t="s">
        <v>441</v>
      </c>
      <c r="B20" s="544"/>
      <c r="C20" s="545">
        <v>0.40595864908483253</v>
      </c>
      <c r="D20" s="545">
        <v>0.43239462162232184</v>
      </c>
      <c r="E20" s="545">
        <v>0.4530125460925705</v>
      </c>
      <c r="F20" s="545">
        <v>0.48317104245763287</v>
      </c>
      <c r="G20" s="545">
        <v>0.5058962350713128</v>
      </c>
      <c r="H20" s="532"/>
      <c r="I20" s="546" t="s">
        <v>442</v>
      </c>
      <c r="J20" s="540"/>
      <c r="K20" s="540"/>
      <c r="L20" s="540"/>
      <c r="M20" s="540"/>
      <c r="N20" s="547">
        <v>7.330536542283064</v>
      </c>
      <c r="O20" s="547">
        <v>7.668231611893583</v>
      </c>
      <c r="P20" s="547">
        <v>7.831060272767268</v>
      </c>
      <c r="Q20" s="547">
        <v>6.104129263913824</v>
      </c>
      <c r="R20" s="547">
        <v>5.477560414269275</v>
      </c>
    </row>
    <row r="21" spans="1:18" ht="15" customHeight="1">
      <c r="A21" s="544" t="s">
        <v>442</v>
      </c>
      <c r="B21" s="544"/>
      <c r="C21" s="545">
        <v>1.9765796752754399</v>
      </c>
      <c r="D21" s="545">
        <v>1.9850255187958237</v>
      </c>
      <c r="E21" s="545">
        <v>1.948333779846538</v>
      </c>
      <c r="F21" s="545">
        <v>1.5832728588846257</v>
      </c>
      <c r="G21" s="545">
        <v>1.4822709221836439</v>
      </c>
      <c r="H21" s="532"/>
      <c r="I21" s="546" t="s">
        <v>210</v>
      </c>
      <c r="J21" s="540"/>
      <c r="K21" s="540"/>
      <c r="L21" s="540"/>
      <c r="M21" s="540"/>
      <c r="N21" s="547">
        <v>3.974387281960698</v>
      </c>
      <c r="O21" s="547">
        <v>4.270064833445115</v>
      </c>
      <c r="P21" s="547">
        <v>4.20149582050154</v>
      </c>
      <c r="Q21" s="547">
        <v>5.251346499102334</v>
      </c>
      <c r="R21" s="547">
        <v>5.661680092059839</v>
      </c>
    </row>
    <row r="22" spans="1:18" ht="15" customHeight="1">
      <c r="A22" s="544" t="s">
        <v>210</v>
      </c>
      <c r="B22" s="544"/>
      <c r="C22" s="545">
        <v>4.101416063403042</v>
      </c>
      <c r="D22" s="545">
        <v>4.199746107412109</v>
      </c>
      <c r="E22" s="545">
        <v>4.576211700941831</v>
      </c>
      <c r="F22" s="545">
        <v>5.040141629026273</v>
      </c>
      <c r="G22" s="545">
        <v>5.632115671176164</v>
      </c>
      <c r="H22" s="532"/>
      <c r="I22" s="546" t="s">
        <v>406</v>
      </c>
      <c r="J22" s="540"/>
      <c r="K22" s="540"/>
      <c r="L22" s="540"/>
      <c r="M22" s="540"/>
      <c r="N22" s="547">
        <v>7.6838154117906825</v>
      </c>
      <c r="O22" s="547">
        <v>8.249496981891348</v>
      </c>
      <c r="P22" s="547">
        <v>8.51297844258689</v>
      </c>
      <c r="Q22" s="547">
        <v>7.742369838420108</v>
      </c>
      <c r="R22" s="547">
        <v>8.699654775604143</v>
      </c>
    </row>
    <row r="23" spans="1:18" ht="15" customHeight="1">
      <c r="A23" s="544" t="s">
        <v>406</v>
      </c>
      <c r="B23" s="544"/>
      <c r="C23" s="545">
        <v>17.02892488467746</v>
      </c>
      <c r="D23" s="545">
        <v>16.878934687427137</v>
      </c>
      <c r="E23" s="545">
        <v>17.741531146954838</v>
      </c>
      <c r="F23" s="545">
        <v>15.799185834172663</v>
      </c>
      <c r="G23" s="545">
        <v>16.45059678046847</v>
      </c>
      <c r="H23" s="532"/>
      <c r="I23" s="546" t="s">
        <v>211</v>
      </c>
      <c r="J23" s="534" t="s">
        <v>468</v>
      </c>
      <c r="K23" s="545"/>
      <c r="L23" s="545"/>
      <c r="M23" s="545"/>
      <c r="N23" s="547">
        <v>0</v>
      </c>
      <c r="O23" s="547">
        <v>0</v>
      </c>
      <c r="P23" s="547">
        <v>0.13198416190057194</v>
      </c>
      <c r="Q23" s="547">
        <v>0.17953321364452424</v>
      </c>
      <c r="R23" s="547">
        <v>0.18411967779056385</v>
      </c>
    </row>
    <row r="24" spans="1:18" ht="15" customHeight="1">
      <c r="A24" s="544" t="s">
        <v>468</v>
      </c>
      <c r="B24" s="544"/>
      <c r="C24" s="545">
        <v>0</v>
      </c>
      <c r="D24" s="545">
        <v>0</v>
      </c>
      <c r="E24" s="545">
        <v>0.06695165857287627</v>
      </c>
      <c r="F24" s="545">
        <v>0.065303264889053</v>
      </c>
      <c r="G24" s="545">
        <v>0.0691839595980357</v>
      </c>
      <c r="H24" s="532"/>
      <c r="I24" s="546" t="s">
        <v>443</v>
      </c>
      <c r="J24" s="534" t="s">
        <v>211</v>
      </c>
      <c r="K24" s="545"/>
      <c r="L24" s="545"/>
      <c r="M24" s="545"/>
      <c r="N24" s="547">
        <v>3.4223890483550448</v>
      </c>
      <c r="O24" s="547">
        <v>3.5099485803711152</v>
      </c>
      <c r="P24" s="547">
        <v>3.3435987681478223</v>
      </c>
      <c r="Q24" s="547">
        <v>3.5457809694793534</v>
      </c>
      <c r="R24" s="547">
        <v>3.0379746835443036</v>
      </c>
    </row>
    <row r="25" spans="1:18" ht="13.5" customHeight="1">
      <c r="A25" s="544" t="s">
        <v>211</v>
      </c>
      <c r="B25" s="544"/>
      <c r="C25" s="545">
        <v>9.472809718862914</v>
      </c>
      <c r="D25" s="545">
        <v>9.590041192777015</v>
      </c>
      <c r="E25" s="545">
        <v>9.29772166848395</v>
      </c>
      <c r="F25" s="545">
        <v>8.111268720421597</v>
      </c>
      <c r="G25" s="545">
        <v>8.140676498007062</v>
      </c>
      <c r="H25" s="532"/>
      <c r="I25" s="548"/>
      <c r="J25" s="534" t="s">
        <v>443</v>
      </c>
      <c r="K25" s="545"/>
      <c r="L25" s="545"/>
      <c r="M25" s="545"/>
      <c r="N25" s="547">
        <v>0.5299183042614264</v>
      </c>
      <c r="O25" s="547">
        <v>0.4024144869215292</v>
      </c>
      <c r="P25" s="547">
        <v>0.5279366476022878</v>
      </c>
      <c r="Q25" s="547">
        <v>0.6508078994614004</v>
      </c>
      <c r="R25" s="547">
        <v>0.6214039125431531</v>
      </c>
    </row>
    <row r="26" spans="1:18" ht="15" customHeight="1">
      <c r="A26" s="544" t="s">
        <v>443</v>
      </c>
      <c r="B26" s="544"/>
      <c r="C26" s="545">
        <v>1.2044798942717843</v>
      </c>
      <c r="D26" s="545">
        <v>1.1532423119769941</v>
      </c>
      <c r="E26" s="545">
        <v>1.0881417065785322</v>
      </c>
      <c r="F26" s="545">
        <v>0.9648797304880792</v>
      </c>
      <c r="G26" s="545">
        <v>0.9583446498961322</v>
      </c>
      <c r="H26" s="532"/>
      <c r="I26" s="546"/>
      <c r="J26" s="540"/>
      <c r="K26" s="540"/>
      <c r="L26" s="540"/>
      <c r="M26" s="540"/>
      <c r="N26" s="549"/>
      <c r="O26" s="549"/>
      <c r="P26" s="549"/>
      <c r="Q26" s="549"/>
      <c r="R26" s="549"/>
    </row>
    <row r="27" spans="1:18" ht="8.25" customHeight="1">
      <c r="A27" s="544"/>
      <c r="B27" s="544"/>
      <c r="C27" s="540"/>
      <c r="D27" s="540"/>
      <c r="E27" s="540"/>
      <c r="F27" s="540"/>
      <c r="G27" s="540"/>
      <c r="H27" s="532"/>
      <c r="I27" s="550"/>
      <c r="J27" s="540"/>
      <c r="K27" s="540"/>
      <c r="L27" s="540"/>
      <c r="M27" s="540"/>
      <c r="N27" s="540"/>
      <c r="O27" s="540"/>
      <c r="P27" s="532"/>
      <c r="Q27" s="532"/>
      <c r="R27" s="532"/>
    </row>
    <row r="28" spans="1:18" ht="15" customHeight="1">
      <c r="A28" s="551" t="s">
        <v>469</v>
      </c>
      <c r="B28" s="551"/>
      <c r="C28" s="552">
        <v>3.69813696</v>
      </c>
      <c r="D28" s="552">
        <v>3.59078656</v>
      </c>
      <c r="E28" s="552">
        <v>3.5599656</v>
      </c>
      <c r="F28" s="552">
        <v>3.437488052538291</v>
      </c>
      <c r="G28" s="552">
        <v>3.4400196623728174</v>
      </c>
      <c r="H28" s="532"/>
      <c r="I28" s="553" t="s">
        <v>469</v>
      </c>
      <c r="J28" s="540"/>
      <c r="K28" s="540"/>
      <c r="L28" s="540"/>
      <c r="M28" s="540"/>
      <c r="N28" s="552">
        <v>4.0472</v>
      </c>
      <c r="O28" s="552">
        <v>4.12341326</v>
      </c>
      <c r="P28" s="552">
        <v>3.9986413</v>
      </c>
      <c r="Q28" s="552">
        <v>4.0123711340206185</v>
      </c>
      <c r="R28" s="552">
        <v>3.9789156626506026</v>
      </c>
    </row>
    <row r="29" spans="1:18" ht="15" customHeight="1">
      <c r="A29" s="544"/>
      <c r="B29" s="544"/>
      <c r="C29" s="540"/>
      <c r="D29" s="540"/>
      <c r="E29" s="540"/>
      <c r="F29" s="540"/>
      <c r="G29" s="540"/>
      <c r="H29" s="532"/>
      <c r="I29" s="541"/>
      <c r="J29" s="540"/>
      <c r="K29" s="540"/>
      <c r="L29" s="540"/>
      <c r="M29" s="540"/>
      <c r="N29" s="540"/>
      <c r="O29" s="540"/>
      <c r="P29" s="532"/>
      <c r="Q29" s="487"/>
      <c r="R29" s="487"/>
    </row>
    <row r="30" spans="1:18" ht="18" customHeight="1">
      <c r="A30" s="554" t="s">
        <v>228</v>
      </c>
      <c r="B30" s="554"/>
      <c r="C30" s="531"/>
      <c r="D30" s="531"/>
      <c r="E30" s="531" t="s">
        <v>10</v>
      </c>
      <c r="F30" s="531"/>
      <c r="G30" s="531"/>
      <c r="H30" s="532"/>
      <c r="I30" s="555" t="s">
        <v>483</v>
      </c>
      <c r="J30" s="540"/>
      <c r="K30" s="540"/>
      <c r="L30" s="540"/>
      <c r="M30" s="540"/>
      <c r="N30" s="531"/>
      <c r="O30" s="531"/>
      <c r="P30" s="531" t="s">
        <v>10</v>
      </c>
      <c r="Q30" s="487"/>
      <c r="R30" s="487"/>
    </row>
    <row r="31" spans="1:18" ht="18" customHeight="1">
      <c r="A31" s="534" t="s">
        <v>466</v>
      </c>
      <c r="B31" s="534"/>
      <c r="C31" s="370">
        <v>51.517</v>
      </c>
      <c r="D31" s="370">
        <v>53.586</v>
      </c>
      <c r="E31" s="370">
        <v>55.885</v>
      </c>
      <c r="F31" s="370">
        <v>57.199</v>
      </c>
      <c r="G31" s="370">
        <v>59.755</v>
      </c>
      <c r="H31" s="532"/>
      <c r="I31" s="555"/>
      <c r="J31" s="534" t="s">
        <v>466</v>
      </c>
      <c r="K31" s="540"/>
      <c r="L31" s="540"/>
      <c r="M31" s="540"/>
      <c r="N31" s="535">
        <v>37.355</v>
      </c>
      <c r="O31" s="535">
        <v>39.567</v>
      </c>
      <c r="P31" s="535">
        <v>41.213</v>
      </c>
      <c r="Q31" s="535">
        <v>45.681</v>
      </c>
      <c r="R31" s="535">
        <v>46.393</v>
      </c>
    </row>
    <row r="32" spans="1:18" ht="18" customHeight="1">
      <c r="A32" s="536" t="s">
        <v>480</v>
      </c>
      <c r="B32" s="537"/>
      <c r="C32" s="370">
        <v>2.629</v>
      </c>
      <c r="D32" s="370">
        <v>3.423</v>
      </c>
      <c r="E32" s="370">
        <v>3.703</v>
      </c>
      <c r="F32" s="370">
        <v>3.908</v>
      </c>
      <c r="G32" s="370">
        <v>4.068</v>
      </c>
      <c r="H32" s="532"/>
      <c r="I32" s="555"/>
      <c r="J32" s="536" t="s">
        <v>480</v>
      </c>
      <c r="K32" s="540"/>
      <c r="L32" s="540"/>
      <c r="M32" s="540"/>
      <c r="N32" s="535">
        <v>1.478</v>
      </c>
      <c r="O32" s="535">
        <v>2.124</v>
      </c>
      <c r="P32" s="535">
        <v>2.648</v>
      </c>
      <c r="Q32" s="535">
        <v>3.229</v>
      </c>
      <c r="R32" s="535">
        <v>2.912</v>
      </c>
    </row>
    <row r="33" spans="1:18" ht="18" customHeight="1">
      <c r="A33" s="537" t="s">
        <v>467</v>
      </c>
      <c r="B33" s="536"/>
      <c r="C33" s="370">
        <v>6.727</v>
      </c>
      <c r="D33" s="370">
        <v>7.193</v>
      </c>
      <c r="E33" s="370">
        <v>7.971</v>
      </c>
      <c r="F33" s="370">
        <v>7.687</v>
      </c>
      <c r="G33" s="370">
        <v>7.515</v>
      </c>
      <c r="H33" s="532"/>
      <c r="I33" s="555"/>
      <c r="J33" s="537" t="s">
        <v>467</v>
      </c>
      <c r="K33" s="540"/>
      <c r="L33" s="540"/>
      <c r="M33" s="540"/>
      <c r="N33" s="535">
        <v>17.033</v>
      </c>
      <c r="O33" s="535">
        <v>18.113</v>
      </c>
      <c r="P33" s="535">
        <v>19.097</v>
      </c>
      <c r="Q33" s="535">
        <v>20.975</v>
      </c>
      <c r="R33" s="535">
        <v>21.607</v>
      </c>
    </row>
    <row r="34" spans="1:18" ht="15" customHeight="1">
      <c r="A34" s="538" t="s">
        <v>478</v>
      </c>
      <c r="B34" s="538"/>
      <c r="C34" s="539">
        <v>0.18160995399576838</v>
      </c>
      <c r="D34" s="539">
        <v>0.19811144701974395</v>
      </c>
      <c r="E34" s="539">
        <v>0.20889326295070235</v>
      </c>
      <c r="F34" s="539">
        <v>0.20271333414919843</v>
      </c>
      <c r="G34" s="539">
        <v>0.19384151953811396</v>
      </c>
      <c r="H34" s="532"/>
      <c r="I34" s="548"/>
      <c r="J34" s="538" t="s">
        <v>478</v>
      </c>
      <c r="K34" s="540"/>
      <c r="L34" s="540"/>
      <c r="M34" s="540"/>
      <c r="N34" s="556">
        <v>0.4955427653593896</v>
      </c>
      <c r="O34" s="539">
        <v>0.5114615715116132</v>
      </c>
      <c r="P34" s="539">
        <v>0.52762477858928</v>
      </c>
      <c r="Q34" s="539">
        <v>0.5298482957903724</v>
      </c>
      <c r="R34" s="539">
        <v>0.5285064557153019</v>
      </c>
    </row>
    <row r="35" spans="1:18" ht="15" customHeight="1">
      <c r="A35" s="538" t="s">
        <v>477</v>
      </c>
      <c r="B35" s="538"/>
      <c r="C35" s="539">
        <v>0.13057825572141235</v>
      </c>
      <c r="D35" s="539">
        <v>0.13423282200574777</v>
      </c>
      <c r="E35" s="539">
        <v>0.14263219110673706</v>
      </c>
      <c r="F35" s="539">
        <v>0.1343904613717023</v>
      </c>
      <c r="G35" s="539">
        <v>0.1257635344322651</v>
      </c>
      <c r="H35" s="532"/>
      <c r="I35" s="548"/>
      <c r="J35" s="538" t="s">
        <v>477</v>
      </c>
      <c r="K35" s="540"/>
      <c r="L35" s="540"/>
      <c r="M35" s="540"/>
      <c r="N35" s="556">
        <v>0.45597644224334094</v>
      </c>
      <c r="O35" s="539">
        <v>0.4577804736270124</v>
      </c>
      <c r="P35" s="539">
        <v>0.46337320748307576</v>
      </c>
      <c r="Q35" s="539">
        <v>0.45916245266084366</v>
      </c>
      <c r="R35" s="539">
        <v>0.4657383657017222</v>
      </c>
    </row>
    <row r="36" spans="1:18" ht="6" customHeight="1">
      <c r="A36" s="544"/>
      <c r="B36" s="544"/>
      <c r="C36" s="540"/>
      <c r="D36" s="540"/>
      <c r="E36" s="540"/>
      <c r="F36" s="540"/>
      <c r="G36" s="540"/>
      <c r="H36" s="532"/>
      <c r="I36" s="541"/>
      <c r="J36" s="540"/>
      <c r="K36" s="540"/>
      <c r="L36" s="540"/>
      <c r="M36" s="540"/>
      <c r="N36" s="540"/>
      <c r="O36" s="540"/>
      <c r="P36" s="532"/>
      <c r="Q36" s="487"/>
      <c r="R36" s="487"/>
    </row>
    <row r="37" spans="1:18" ht="20.25" customHeight="1">
      <c r="A37" s="542" t="s">
        <v>479</v>
      </c>
      <c r="B37" s="542"/>
      <c r="C37" s="532"/>
      <c r="D37" s="532"/>
      <c r="E37" s="532"/>
      <c r="F37" s="532"/>
      <c r="G37" s="532"/>
      <c r="H37" s="532"/>
      <c r="I37" s="542" t="s">
        <v>479</v>
      </c>
      <c r="J37" s="540"/>
      <c r="K37" s="540"/>
      <c r="L37" s="540"/>
      <c r="M37" s="540"/>
      <c r="N37" s="532"/>
      <c r="O37" s="532"/>
      <c r="P37" s="532"/>
      <c r="Q37" s="487"/>
      <c r="R37" s="487"/>
    </row>
    <row r="38" spans="1:18" ht="20.25" customHeight="1">
      <c r="A38" s="542" t="s">
        <v>482</v>
      </c>
      <c r="B38" s="542"/>
      <c r="C38" s="543"/>
      <c r="D38" s="543"/>
      <c r="E38" s="543" t="s">
        <v>122</v>
      </c>
      <c r="F38" s="543"/>
      <c r="G38" s="543"/>
      <c r="H38" s="532"/>
      <c r="I38" s="542" t="s">
        <v>482</v>
      </c>
      <c r="J38" s="540"/>
      <c r="K38" s="540"/>
      <c r="L38" s="540"/>
      <c r="M38" s="540"/>
      <c r="N38" s="543"/>
      <c r="O38" s="543"/>
      <c r="P38" s="543" t="s">
        <v>122</v>
      </c>
      <c r="Q38" s="487"/>
      <c r="R38" s="487"/>
    </row>
    <row r="39" spans="1:18" ht="15" customHeight="1">
      <c r="A39" s="544" t="s">
        <v>435</v>
      </c>
      <c r="B39" s="544"/>
      <c r="C39" s="545">
        <v>0.7570316594522197</v>
      </c>
      <c r="D39" s="545">
        <v>0.8491023774866568</v>
      </c>
      <c r="E39" s="545">
        <v>0.9215352956965196</v>
      </c>
      <c r="F39" s="545">
        <v>0.8444204428297905</v>
      </c>
      <c r="G39" s="545">
        <v>0.8883944659448788</v>
      </c>
      <c r="H39" s="532"/>
      <c r="I39" s="546" t="s">
        <v>435</v>
      </c>
      <c r="J39" s="540"/>
      <c r="K39" s="540"/>
      <c r="L39" s="540"/>
      <c r="M39" s="540"/>
      <c r="N39" s="547">
        <v>6.834426448935886</v>
      </c>
      <c r="O39" s="547">
        <v>6.778375919326711</v>
      </c>
      <c r="P39" s="547">
        <v>6.199500157717225</v>
      </c>
      <c r="Q39" s="547">
        <v>4.982621140870988</v>
      </c>
      <c r="R39" s="547">
        <v>5.005577527634114</v>
      </c>
    </row>
    <row r="40" spans="1:18" ht="15" customHeight="1">
      <c r="A40" s="544" t="s">
        <v>209</v>
      </c>
      <c r="B40" s="544"/>
      <c r="C40" s="545">
        <v>5.49721451171458</v>
      </c>
      <c r="D40" s="545">
        <v>5.288694808345464</v>
      </c>
      <c r="E40" s="545">
        <v>5.357430437505592</v>
      </c>
      <c r="F40" s="545">
        <v>4.623038277120461</v>
      </c>
      <c r="G40" s="545">
        <v>4.351095999874653</v>
      </c>
      <c r="H40" s="532"/>
      <c r="I40" s="546" t="s">
        <v>209</v>
      </c>
      <c r="J40" s="540"/>
      <c r="K40" s="540"/>
      <c r="L40" s="540"/>
      <c r="M40" s="540"/>
      <c r="N40" s="547">
        <v>31.636996386025967</v>
      </c>
      <c r="O40" s="547">
        <v>31.367048297823946</v>
      </c>
      <c r="P40" s="547">
        <v>32.05056656880111</v>
      </c>
      <c r="Q40" s="547">
        <v>28.35820895522388</v>
      </c>
      <c r="R40" s="547">
        <v>29.04370753473279</v>
      </c>
    </row>
    <row r="41" spans="1:18" ht="15" customHeight="1">
      <c r="A41" s="544" t="s">
        <v>444</v>
      </c>
      <c r="B41" s="544"/>
      <c r="C41" s="545">
        <v>1.1044897800725975</v>
      </c>
      <c r="D41" s="545">
        <v>1.296980554622476</v>
      </c>
      <c r="E41" s="545">
        <v>1.5889773642301153</v>
      </c>
      <c r="F41" s="545">
        <v>1.3926391411785883</v>
      </c>
      <c r="G41" s="545">
        <v>1.31770678282124</v>
      </c>
      <c r="H41" s="532"/>
      <c r="I41" s="546" t="s">
        <v>436</v>
      </c>
      <c r="J41" s="540"/>
      <c r="K41" s="540"/>
      <c r="L41" s="540"/>
      <c r="M41" s="540"/>
      <c r="N41" s="547">
        <v>13.494846740730825</v>
      </c>
      <c r="O41" s="547">
        <v>13.331816918138854</v>
      </c>
      <c r="P41" s="547">
        <v>13.745662776308446</v>
      </c>
      <c r="Q41" s="547">
        <v>12.813330607237782</v>
      </c>
      <c r="R41" s="547">
        <v>12.26244802758341</v>
      </c>
    </row>
    <row r="42" spans="1:18" ht="15" customHeight="1">
      <c r="A42" s="544" t="s">
        <v>445</v>
      </c>
      <c r="B42" s="544"/>
      <c r="C42" s="545">
        <v>0.40763243201273364</v>
      </c>
      <c r="D42" s="545">
        <v>0.5038629492777964</v>
      </c>
      <c r="E42" s="545">
        <v>0.5403954549521338</v>
      </c>
      <c r="F42" s="545">
        <v>0.44021143240545274</v>
      </c>
      <c r="G42" s="545">
        <v>0.4904188145339454</v>
      </c>
      <c r="H42" s="532"/>
      <c r="I42" s="546" t="s">
        <v>437</v>
      </c>
      <c r="J42" s="540"/>
      <c r="K42" s="540"/>
      <c r="L42" s="540"/>
      <c r="M42" s="540"/>
      <c r="N42" s="547">
        <v>9.016195957703118</v>
      </c>
      <c r="O42" s="547">
        <v>8.45148735056992</v>
      </c>
      <c r="P42" s="547">
        <v>7.997476524397642</v>
      </c>
      <c r="Q42" s="547">
        <v>5.992639542015947</v>
      </c>
      <c r="R42" s="547">
        <v>6.046039955379779</v>
      </c>
    </row>
    <row r="43" spans="1:18" ht="15" customHeight="1">
      <c r="A43" s="544" t="s">
        <v>437</v>
      </c>
      <c r="B43" s="544"/>
      <c r="C43" s="545">
        <v>1.6674107576139914</v>
      </c>
      <c r="D43" s="545">
        <v>1.6982047549733137</v>
      </c>
      <c r="E43" s="545">
        <v>1.6176075870090363</v>
      </c>
      <c r="F43" s="545">
        <v>1.2960871913201433</v>
      </c>
      <c r="G43" s="545">
        <v>1.145355122761387</v>
      </c>
      <c r="H43" s="532"/>
      <c r="I43" s="546" t="s">
        <v>438</v>
      </c>
      <c r="J43" s="540"/>
      <c r="K43" s="540"/>
      <c r="L43" s="540"/>
      <c r="M43" s="540"/>
      <c r="N43" s="547">
        <v>31.679828670860662</v>
      </c>
      <c r="O43" s="547">
        <v>32.79500593929284</v>
      </c>
      <c r="P43" s="547">
        <v>34.120301846504745</v>
      </c>
      <c r="Q43" s="547">
        <v>31.241054998977713</v>
      </c>
      <c r="R43" s="547">
        <v>31.60531386269141</v>
      </c>
    </row>
    <row r="44" spans="1:18" ht="15" customHeight="1">
      <c r="A44" s="544" t="s">
        <v>438</v>
      </c>
      <c r="B44" s="544"/>
      <c r="C44" s="545">
        <v>9.895762563813888</v>
      </c>
      <c r="D44" s="545">
        <v>11.025267793826746</v>
      </c>
      <c r="E44" s="545">
        <v>11.423458888789478</v>
      </c>
      <c r="F44" s="545">
        <v>10.391608162730947</v>
      </c>
      <c r="G44" s="545">
        <v>10.258057440107798</v>
      </c>
      <c r="H44" s="532"/>
      <c r="I44" s="546" t="s">
        <v>440</v>
      </c>
      <c r="J44" s="540"/>
      <c r="K44" s="540"/>
      <c r="L44" s="540"/>
      <c r="M44" s="540"/>
      <c r="N44" s="547">
        <v>2.6154463927185114</v>
      </c>
      <c r="O44" s="547">
        <v>2.706801122147244</v>
      </c>
      <c r="P44" s="547">
        <v>3.064567005556499</v>
      </c>
      <c r="Q44" s="547">
        <v>2.2081373952157026</v>
      </c>
      <c r="R44" s="547">
        <v>1.8517391745259102</v>
      </c>
    </row>
    <row r="45" spans="1:18" ht="15" customHeight="1">
      <c r="A45" s="544" t="s">
        <v>446</v>
      </c>
      <c r="B45" s="544"/>
      <c r="C45" s="545">
        <v>0.9297901663528544</v>
      </c>
      <c r="D45" s="545">
        <v>1.2559250550516927</v>
      </c>
      <c r="E45" s="545">
        <v>2.211684709671647</v>
      </c>
      <c r="F45" s="545">
        <v>1.6364737264143225</v>
      </c>
      <c r="G45" s="545">
        <v>1.2064616204189713</v>
      </c>
      <c r="H45" s="532"/>
      <c r="I45" s="546" t="s">
        <v>441</v>
      </c>
      <c r="J45" s="540"/>
      <c r="K45" s="540"/>
      <c r="L45" s="540"/>
      <c r="M45" s="540"/>
      <c r="N45" s="547">
        <v>0.5139874180163299</v>
      </c>
      <c r="O45" s="547">
        <v>0.4852528622336796</v>
      </c>
      <c r="P45" s="547">
        <v>0.4416082304127339</v>
      </c>
      <c r="Q45" s="547">
        <v>0.4436720507053772</v>
      </c>
      <c r="R45" s="547">
        <v>0.41172294899097456</v>
      </c>
    </row>
    <row r="46" spans="1:18" ht="15" customHeight="1">
      <c r="A46" s="544" t="s">
        <v>447</v>
      </c>
      <c r="B46" s="544"/>
      <c r="C46" s="545">
        <v>0.009705534095541278</v>
      </c>
      <c r="D46" s="545">
        <v>0.005598477214197738</v>
      </c>
      <c r="E46" s="545">
        <v>0.008946944618412812</v>
      </c>
      <c r="F46" s="545">
        <v>0.008182368632071613</v>
      </c>
      <c r="G46" s="545">
        <v>0.009400999639628347</v>
      </c>
      <c r="H46" s="532"/>
      <c r="I46" s="546" t="s">
        <v>442</v>
      </c>
      <c r="J46" s="540"/>
      <c r="K46" s="540"/>
      <c r="L46" s="540"/>
      <c r="M46" s="540"/>
      <c r="N46" s="547">
        <v>5.884085129166109</v>
      </c>
      <c r="O46" s="547">
        <v>5.989840018196983</v>
      </c>
      <c r="P46" s="547">
        <v>5.367238492708611</v>
      </c>
      <c r="Q46" s="547">
        <v>3.864240441627479</v>
      </c>
      <c r="R46" s="547">
        <v>3.6872528141162153</v>
      </c>
    </row>
    <row r="47" spans="1:18" ht="15" customHeight="1">
      <c r="A47" s="544" t="s">
        <v>448</v>
      </c>
      <c r="B47" s="544"/>
      <c r="C47" s="545">
        <v>5.112875361531145</v>
      </c>
      <c r="D47" s="545">
        <v>5.081551151420148</v>
      </c>
      <c r="E47" s="545">
        <v>5.1033372103426675</v>
      </c>
      <c r="F47" s="545">
        <v>4.39556842914887</v>
      </c>
      <c r="G47" s="545">
        <v>4.336994500415211</v>
      </c>
      <c r="H47" s="532"/>
      <c r="I47" s="546" t="s">
        <v>210</v>
      </c>
      <c r="J47" s="540"/>
      <c r="K47" s="540"/>
      <c r="L47" s="540"/>
      <c r="M47" s="540"/>
      <c r="N47" s="547">
        <v>8.927854370231563</v>
      </c>
      <c r="O47" s="547">
        <v>8.3377562109839</v>
      </c>
      <c r="P47" s="547">
        <v>8.766651299347293</v>
      </c>
      <c r="Q47" s="547">
        <v>9.897771416888162</v>
      </c>
      <c r="R47" s="547">
        <v>10.816347226447622</v>
      </c>
    </row>
    <row r="48" spans="1:18" ht="15" customHeight="1">
      <c r="A48" s="544" t="s">
        <v>449</v>
      </c>
      <c r="B48" s="544"/>
      <c r="C48" s="545">
        <v>3.17176854242289</v>
      </c>
      <c r="D48" s="545">
        <v>3.551300712872765</v>
      </c>
      <c r="E48" s="545">
        <v>3.562673347051982</v>
      </c>
      <c r="F48" s="545">
        <v>3.2320356096682863</v>
      </c>
      <c r="G48" s="545">
        <v>3.139933879635868</v>
      </c>
      <c r="H48" s="532"/>
      <c r="I48" s="546" t="s">
        <v>406</v>
      </c>
      <c r="J48" s="540"/>
      <c r="K48" s="540"/>
      <c r="L48" s="540"/>
      <c r="M48" s="540"/>
      <c r="N48" s="547">
        <v>23.370365412929996</v>
      </c>
      <c r="O48" s="547">
        <v>22.44547223696515</v>
      </c>
      <c r="P48" s="547">
        <v>21.08800621163225</v>
      </c>
      <c r="Q48" s="547">
        <v>18.454303823349008</v>
      </c>
      <c r="R48" s="547">
        <v>19.348950410708852</v>
      </c>
    </row>
    <row r="49" spans="1:18" ht="15" customHeight="1">
      <c r="A49" s="544" t="s">
        <v>443</v>
      </c>
      <c r="B49" s="544"/>
      <c r="C49" s="545">
        <v>0.2406972455694237</v>
      </c>
      <c r="D49" s="545">
        <v>0.22580524763930876</v>
      </c>
      <c r="E49" s="545">
        <v>0.20220094837612954</v>
      </c>
      <c r="F49" s="545">
        <v>0.20783216325461895</v>
      </c>
      <c r="G49" s="545">
        <v>0.21778982498472338</v>
      </c>
      <c r="H49" s="532"/>
      <c r="I49" s="546" t="s">
        <v>211</v>
      </c>
      <c r="J49" s="534" t="s">
        <v>468</v>
      </c>
      <c r="K49" s="540"/>
      <c r="L49" s="540"/>
      <c r="M49" s="540"/>
      <c r="N49" s="547">
        <v>0</v>
      </c>
      <c r="O49" s="547">
        <v>0</v>
      </c>
      <c r="P49" s="547">
        <v>0.4464610681095771</v>
      </c>
      <c r="Q49" s="547">
        <v>0.40686976078511555</v>
      </c>
      <c r="R49" s="547">
        <v>0.44620221072913496</v>
      </c>
    </row>
    <row r="50" spans="1:18" ht="15" customHeight="1">
      <c r="A50" s="544"/>
      <c r="B50" s="544"/>
      <c r="C50" s="549"/>
      <c r="D50" s="549"/>
      <c r="E50" s="549"/>
      <c r="F50" s="549"/>
      <c r="G50" s="549"/>
      <c r="H50" s="532"/>
      <c r="I50" s="557" t="s">
        <v>443</v>
      </c>
      <c r="J50" s="534" t="s">
        <v>211</v>
      </c>
      <c r="K50" s="527"/>
      <c r="L50" s="527"/>
      <c r="M50" s="527"/>
      <c r="N50" s="547">
        <v>8.357649578369696</v>
      </c>
      <c r="O50" s="547">
        <v>8.102711855839463</v>
      </c>
      <c r="P50" s="547">
        <v>7.830053623856551</v>
      </c>
      <c r="Q50" s="547">
        <v>7.198936822735637</v>
      </c>
      <c r="R50" s="547">
        <v>7.518507250785925</v>
      </c>
    </row>
    <row r="51" spans="1:18" ht="15" customHeight="1">
      <c r="A51" s="544"/>
      <c r="B51" s="544"/>
      <c r="C51" s="549"/>
      <c r="D51" s="549"/>
      <c r="E51" s="549"/>
      <c r="F51" s="549"/>
      <c r="G51" s="549"/>
      <c r="H51" s="532"/>
      <c r="I51" s="557"/>
      <c r="J51" s="534" t="s">
        <v>443</v>
      </c>
      <c r="K51" s="527"/>
      <c r="L51" s="527"/>
      <c r="M51" s="527"/>
      <c r="N51" s="547">
        <v>1.6062106813010308</v>
      </c>
      <c r="O51" s="547">
        <v>1.465868021330907</v>
      </c>
      <c r="P51" s="547">
        <v>1.5529080629898333</v>
      </c>
      <c r="Q51" s="547">
        <v>1.3555510120629728</v>
      </c>
      <c r="R51" s="547">
        <v>1.2858736436466889</v>
      </c>
    </row>
    <row r="52" spans="1:18" ht="5.25" customHeight="1">
      <c r="A52" s="544"/>
      <c r="B52" s="544"/>
      <c r="C52" s="549"/>
      <c r="D52" s="549"/>
      <c r="E52" s="549"/>
      <c r="F52" s="549"/>
      <c r="G52" s="549"/>
      <c r="H52" s="532"/>
      <c r="I52" s="557"/>
      <c r="J52" s="527"/>
      <c r="K52" s="527"/>
      <c r="L52" s="527"/>
      <c r="M52" s="527"/>
      <c r="N52" s="549"/>
      <c r="O52" s="549"/>
      <c r="P52" s="532"/>
      <c r="Q52" s="532"/>
      <c r="R52" s="532"/>
    </row>
    <row r="53" spans="1:18" ht="6.75" customHeight="1">
      <c r="A53" s="544"/>
      <c r="B53" s="544"/>
      <c r="C53" s="549"/>
      <c r="D53" s="549"/>
      <c r="E53" s="549"/>
      <c r="F53" s="549"/>
      <c r="G53" s="549"/>
      <c r="H53" s="532"/>
      <c r="I53" s="557"/>
      <c r="J53" s="527"/>
      <c r="K53" s="527"/>
      <c r="L53" s="527"/>
      <c r="M53" s="527"/>
      <c r="N53" s="549"/>
      <c r="O53" s="549"/>
      <c r="P53" s="532"/>
      <c r="Q53" s="532"/>
      <c r="R53" s="532"/>
    </row>
    <row r="54" spans="1:18" ht="15" customHeight="1">
      <c r="A54" s="558" t="s">
        <v>469</v>
      </c>
      <c r="B54" s="558"/>
      <c r="C54" s="559">
        <v>2.11329628</v>
      </c>
      <c r="D54" s="559">
        <v>2.06311228</v>
      </c>
      <c r="E54" s="559">
        <v>2.08197704</v>
      </c>
      <c r="F54" s="559">
        <v>2.0135403191030616</v>
      </c>
      <c r="G54" s="559">
        <v>2.0257273590606926</v>
      </c>
      <c r="H54" s="560"/>
      <c r="I54" s="561" t="s">
        <v>469</v>
      </c>
      <c r="J54" s="562"/>
      <c r="K54" s="562"/>
      <c r="L54" s="562"/>
      <c r="M54" s="562"/>
      <c r="N54" s="559">
        <v>5.67959592</v>
      </c>
      <c r="O54" s="559">
        <v>5.40391362</v>
      </c>
      <c r="P54" s="559">
        <v>5.29680386</v>
      </c>
      <c r="Q54" s="559">
        <v>4.982151710461081</v>
      </c>
      <c r="R54" s="559">
        <v>5.096782087360822</v>
      </c>
    </row>
    <row r="55" spans="1:18" ht="5.25" customHeight="1">
      <c r="A55" s="579"/>
      <c r="B55" s="579"/>
      <c r="C55" s="580"/>
      <c r="D55" s="580"/>
      <c r="E55" s="487"/>
      <c r="F55" s="487"/>
      <c r="G55" s="487"/>
      <c r="H55" s="487"/>
      <c r="I55" s="581"/>
      <c r="J55" s="582"/>
      <c r="K55" s="580"/>
      <c r="L55" s="487"/>
      <c r="M55" s="487"/>
      <c r="N55" s="487"/>
      <c r="O55" s="487"/>
      <c r="P55" s="487"/>
      <c r="Q55" s="487"/>
      <c r="R55" s="487"/>
    </row>
    <row r="56" spans="1:18" ht="18" customHeight="1">
      <c r="A56" s="583" t="s">
        <v>407</v>
      </c>
      <c r="B56" s="583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</row>
    <row r="57" spans="1:18" ht="15" customHeight="1">
      <c r="A57" s="487" t="s">
        <v>470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</row>
    <row r="58" spans="1:18" ht="15" customHeight="1">
      <c r="A58" s="583" t="s">
        <v>471</v>
      </c>
      <c r="B58" s="583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</row>
    <row r="59" spans="1:18" ht="15" customHeight="1">
      <c r="A59" s="583" t="s">
        <v>472</v>
      </c>
      <c r="B59" s="583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</row>
    <row r="60" spans="1:18" ht="15" customHeight="1">
      <c r="A60" s="584" t="s">
        <v>473</v>
      </c>
      <c r="B60" s="584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</row>
    <row r="61" spans="1:18" ht="15" customHeight="1">
      <c r="A61" s="584" t="s">
        <v>474</v>
      </c>
      <c r="B61" s="584"/>
      <c r="C61" s="487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</row>
    <row r="62" spans="1:18" ht="15" customHeight="1">
      <c r="A62" s="584" t="s">
        <v>475</v>
      </c>
      <c r="B62" s="584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</row>
    <row r="63" spans="1:4" ht="10.5" customHeight="1">
      <c r="A63" s="422"/>
      <c r="B63" s="422"/>
      <c r="C63" s="422"/>
      <c r="D63" s="422"/>
    </row>
    <row r="64" spans="1:15" s="53" customFormat="1" ht="18.75">
      <c r="A64" s="111" t="s">
        <v>422</v>
      </c>
      <c r="B64" s="111"/>
      <c r="E64" s="54"/>
      <c r="F64" s="54"/>
      <c r="G64" s="54"/>
      <c r="H64" s="54"/>
      <c r="I64" s="54"/>
      <c r="K64" s="54"/>
      <c r="L64" s="208"/>
      <c r="M64" s="208"/>
      <c r="O64" s="208"/>
    </row>
    <row r="65" spans="1:13" s="53" customFormat="1" ht="21" customHeight="1">
      <c r="A65" s="327"/>
      <c r="B65" s="285">
        <v>2000</v>
      </c>
      <c r="C65" s="285">
        <v>2001</v>
      </c>
      <c r="D65" s="286">
        <v>2002</v>
      </c>
      <c r="E65" s="286">
        <v>2003</v>
      </c>
      <c r="F65" s="328">
        <v>2004</v>
      </c>
      <c r="G65" s="328">
        <v>2005</v>
      </c>
      <c r="H65" s="328">
        <v>2006</v>
      </c>
      <c r="I65" s="328">
        <v>2007</v>
      </c>
      <c r="J65" s="328">
        <v>2008</v>
      </c>
      <c r="K65" s="328">
        <v>2009</v>
      </c>
      <c r="L65" s="328">
        <v>2010</v>
      </c>
      <c r="M65" s="328">
        <v>2011</v>
      </c>
    </row>
    <row r="66" spans="1:13" ht="18.75">
      <c r="A66" s="132" t="s">
        <v>583</v>
      </c>
      <c r="B66" s="53"/>
      <c r="C66" s="53"/>
      <c r="D66" s="53"/>
      <c r="E66" s="100"/>
      <c r="F66" s="258"/>
      <c r="G66" s="258"/>
      <c r="H66" s="194"/>
      <c r="I66" s="258"/>
      <c r="J66" s="258"/>
      <c r="K66" s="258"/>
      <c r="L66" s="258"/>
      <c r="M66" s="258" t="s">
        <v>0</v>
      </c>
    </row>
    <row r="67" spans="1:13" ht="15">
      <c r="A67" s="249" t="s">
        <v>106</v>
      </c>
      <c r="B67" s="53">
        <v>86</v>
      </c>
      <c r="C67" s="168">
        <v>87.338</v>
      </c>
      <c r="D67" s="192" t="s">
        <v>53</v>
      </c>
      <c r="E67" s="192" t="s">
        <v>53</v>
      </c>
      <c r="F67" s="192" t="s">
        <v>53</v>
      </c>
      <c r="G67" s="192" t="s">
        <v>53</v>
      </c>
      <c r="H67" s="192" t="s">
        <v>53</v>
      </c>
      <c r="I67" s="192" t="s">
        <v>53</v>
      </c>
      <c r="J67" s="192" t="s">
        <v>53</v>
      </c>
      <c r="K67" s="192" t="s">
        <v>53</v>
      </c>
      <c r="L67" s="192" t="s">
        <v>53</v>
      </c>
      <c r="M67" s="192" t="s">
        <v>53</v>
      </c>
    </row>
    <row r="68" spans="1:13" ht="15">
      <c r="A68" s="249" t="s">
        <v>213</v>
      </c>
      <c r="B68" s="168">
        <v>85.973</v>
      </c>
      <c r="C68" s="168">
        <v>83.284</v>
      </c>
      <c r="D68" s="192">
        <v>98.363</v>
      </c>
      <c r="E68" s="192">
        <v>97.968</v>
      </c>
      <c r="F68" s="192">
        <v>96.788</v>
      </c>
      <c r="G68" s="195">
        <v>98</v>
      </c>
      <c r="H68" s="195">
        <v>99</v>
      </c>
      <c r="I68" s="195">
        <v>107.665</v>
      </c>
      <c r="J68" s="195">
        <v>100.186</v>
      </c>
      <c r="K68" s="369">
        <v>104.722</v>
      </c>
      <c r="L68" s="369">
        <v>98.907</v>
      </c>
      <c r="M68" s="369">
        <v>103.416</v>
      </c>
    </row>
    <row r="69" spans="1:13" ht="15">
      <c r="A69" s="249" t="s">
        <v>218</v>
      </c>
      <c r="B69" s="168">
        <v>57.964</v>
      </c>
      <c r="C69" s="168">
        <v>57.2</v>
      </c>
      <c r="D69" s="192">
        <v>64.39</v>
      </c>
      <c r="E69" s="192">
        <v>58.125</v>
      </c>
      <c r="F69" s="192">
        <v>65.432</v>
      </c>
      <c r="G69" s="195">
        <v>71</v>
      </c>
      <c r="H69" s="195">
        <v>70</v>
      </c>
      <c r="I69" s="195">
        <v>73.321</v>
      </c>
      <c r="J69" s="195">
        <v>67.571</v>
      </c>
      <c r="K69" s="369">
        <v>69.084</v>
      </c>
      <c r="L69" s="369">
        <v>65.233</v>
      </c>
      <c r="M69" s="369">
        <v>66.321</v>
      </c>
    </row>
    <row r="70" spans="1:13" ht="15" customHeight="1">
      <c r="A70" s="249"/>
      <c r="B70" s="168"/>
      <c r="C70" s="53"/>
      <c r="D70" s="258"/>
      <c r="E70" s="258"/>
      <c r="F70" s="258"/>
      <c r="G70" s="194"/>
      <c r="H70" s="258"/>
      <c r="I70" s="258"/>
      <c r="J70" s="258"/>
      <c r="K70" s="258"/>
      <c r="L70" s="258"/>
      <c r="M70" s="258" t="s">
        <v>122</v>
      </c>
    </row>
    <row r="71" spans="1:13" ht="15">
      <c r="A71" s="249" t="s">
        <v>214</v>
      </c>
      <c r="B71" s="168">
        <v>67.42</v>
      </c>
      <c r="C71" s="168">
        <v>68.68</v>
      </c>
      <c r="D71" s="424">
        <f aca="true" t="shared" si="0" ref="D71:M71">100*D69/D68</f>
        <v>65.46160649837846</v>
      </c>
      <c r="E71" s="424">
        <f t="shared" si="0"/>
        <v>59.33059774620284</v>
      </c>
      <c r="F71" s="424">
        <f t="shared" si="0"/>
        <v>67.60342191180725</v>
      </c>
      <c r="G71" s="424">
        <f t="shared" si="0"/>
        <v>72.44897959183673</v>
      </c>
      <c r="H71" s="424">
        <f t="shared" si="0"/>
        <v>70.70707070707071</v>
      </c>
      <c r="I71" s="424">
        <f t="shared" si="0"/>
        <v>68.10105419588538</v>
      </c>
      <c r="J71" s="424">
        <f t="shared" si="0"/>
        <v>67.44555127462918</v>
      </c>
      <c r="K71" s="424">
        <f t="shared" si="0"/>
        <v>65.96894635320182</v>
      </c>
      <c r="L71" s="424">
        <f t="shared" si="0"/>
        <v>65.9538758631846</v>
      </c>
      <c r="M71" s="424">
        <f t="shared" si="0"/>
        <v>64.13030865630077</v>
      </c>
    </row>
    <row r="72" spans="1:13" ht="7.5" customHeight="1">
      <c r="A72" s="249"/>
      <c r="B72" s="92"/>
      <c r="C72" s="168"/>
      <c r="D72" s="168"/>
      <c r="E72" s="53"/>
      <c r="F72" s="194"/>
      <c r="G72" s="194"/>
      <c r="H72" s="194"/>
      <c r="I72" s="53"/>
      <c r="J72" s="53"/>
      <c r="K72" s="53"/>
      <c r="L72" s="53"/>
      <c r="M72" s="53"/>
    </row>
    <row r="73" spans="1:13" ht="17.25" customHeight="1">
      <c r="A73" s="132" t="s">
        <v>582</v>
      </c>
      <c r="B73" s="101"/>
      <c r="C73" s="53"/>
      <c r="D73" s="53"/>
      <c r="E73" s="100"/>
      <c r="F73" s="258"/>
      <c r="G73" s="258"/>
      <c r="H73" s="194"/>
      <c r="I73" s="258"/>
      <c r="J73" s="258"/>
      <c r="K73" s="258"/>
      <c r="L73" s="258"/>
      <c r="M73" s="258" t="s">
        <v>0</v>
      </c>
    </row>
    <row r="74" spans="1:13" ht="15" customHeight="1">
      <c r="A74" s="249" t="s">
        <v>106</v>
      </c>
      <c r="B74" s="53">
        <v>102</v>
      </c>
      <c r="C74" s="168">
        <v>102.242</v>
      </c>
      <c r="D74" s="212">
        <v>113.805</v>
      </c>
      <c r="E74" s="212">
        <v>119</v>
      </c>
      <c r="F74" s="192">
        <v>129</v>
      </c>
      <c r="G74" s="192">
        <v>138</v>
      </c>
      <c r="H74" s="194">
        <v>139</v>
      </c>
      <c r="I74" s="194">
        <v>137</v>
      </c>
      <c r="J74" s="194">
        <v>137</v>
      </c>
      <c r="K74" s="194">
        <v>132</v>
      </c>
      <c r="L74" s="194">
        <v>132</v>
      </c>
      <c r="M74" s="194">
        <v>130</v>
      </c>
    </row>
    <row r="75" spans="1:13" ht="15">
      <c r="A75" s="249" t="s">
        <v>107</v>
      </c>
      <c r="B75" s="53">
        <v>99</v>
      </c>
      <c r="C75" s="168">
        <v>95.525</v>
      </c>
      <c r="D75" s="212">
        <v>106.679</v>
      </c>
      <c r="E75" s="212">
        <v>116</v>
      </c>
      <c r="F75" s="192">
        <v>120</v>
      </c>
      <c r="G75" s="192">
        <v>133</v>
      </c>
      <c r="H75" s="194">
        <v>139</v>
      </c>
      <c r="I75" s="194">
        <v>136</v>
      </c>
      <c r="J75" s="194">
        <v>130</v>
      </c>
      <c r="K75" s="194">
        <v>120</v>
      </c>
      <c r="L75" s="194">
        <v>126</v>
      </c>
      <c r="M75" s="194">
        <v>125</v>
      </c>
    </row>
    <row r="76" spans="1:13" ht="15">
      <c r="A76" s="249" t="s">
        <v>108</v>
      </c>
      <c r="B76" s="53">
        <v>48</v>
      </c>
      <c r="C76" s="168">
        <v>45.183</v>
      </c>
      <c r="D76" s="212">
        <v>50.141</v>
      </c>
      <c r="E76" s="212">
        <v>53</v>
      </c>
      <c r="F76" s="192">
        <v>53</v>
      </c>
      <c r="G76" s="192">
        <v>59</v>
      </c>
      <c r="H76" s="194">
        <v>62</v>
      </c>
      <c r="I76" s="194">
        <v>62</v>
      </c>
      <c r="J76" s="194">
        <v>61</v>
      </c>
      <c r="K76" s="194">
        <v>56</v>
      </c>
      <c r="L76" s="194">
        <v>58</v>
      </c>
      <c r="M76" s="194">
        <v>59</v>
      </c>
    </row>
    <row r="77" spans="1:13" ht="15">
      <c r="A77" s="54"/>
      <c r="B77" s="53"/>
      <c r="C77" s="53"/>
      <c r="D77" s="258"/>
      <c r="E77" s="258"/>
      <c r="F77" s="258"/>
      <c r="G77" s="194"/>
      <c r="H77" s="194"/>
      <c r="I77" s="258"/>
      <c r="J77" s="258"/>
      <c r="K77" s="258"/>
      <c r="L77" s="258"/>
      <c r="M77" s="258" t="s">
        <v>122</v>
      </c>
    </row>
    <row r="78" spans="1:13" ht="15">
      <c r="A78" s="54" t="s">
        <v>109</v>
      </c>
      <c r="B78" s="53">
        <v>48</v>
      </c>
      <c r="C78" s="168">
        <v>47.3</v>
      </c>
      <c r="D78" s="212">
        <v>47</v>
      </c>
      <c r="E78" s="212">
        <v>46</v>
      </c>
      <c r="F78" s="192">
        <v>45</v>
      </c>
      <c r="G78" s="192">
        <v>45</v>
      </c>
      <c r="H78" s="212">
        <v>45</v>
      </c>
      <c r="I78" s="212">
        <v>45.5</v>
      </c>
      <c r="J78" s="212">
        <v>47</v>
      </c>
      <c r="K78" s="212">
        <v>46</v>
      </c>
      <c r="L78" s="212">
        <v>46.5</v>
      </c>
      <c r="M78" s="212">
        <v>47</v>
      </c>
    </row>
    <row r="79" spans="1:13" ht="15">
      <c r="A79" s="54"/>
      <c r="B79" s="98"/>
      <c r="C79" s="53"/>
      <c r="D79" s="53"/>
      <c r="E79" s="53"/>
      <c r="F79" s="194"/>
      <c r="G79" s="194"/>
      <c r="H79" s="194"/>
      <c r="I79" s="53"/>
      <c r="J79" s="53"/>
      <c r="K79" s="53"/>
      <c r="L79" s="53"/>
      <c r="M79" s="53"/>
    </row>
    <row r="80" spans="1:13" ht="15.75">
      <c r="A80" s="108" t="s">
        <v>110</v>
      </c>
      <c r="B80" s="53"/>
      <c r="C80" s="53"/>
      <c r="D80" s="53"/>
      <c r="E80" s="100"/>
      <c r="F80" s="258"/>
      <c r="G80" s="258"/>
      <c r="H80" s="194"/>
      <c r="I80" s="258"/>
      <c r="J80" s="258"/>
      <c r="K80" s="258"/>
      <c r="L80" s="258"/>
      <c r="M80" s="258" t="s">
        <v>111</v>
      </c>
    </row>
    <row r="81" spans="1:13" ht="18">
      <c r="A81" s="54" t="s">
        <v>584</v>
      </c>
      <c r="B81" s="93">
        <v>368.3</v>
      </c>
      <c r="C81" s="93">
        <v>342.7</v>
      </c>
      <c r="D81" s="91">
        <v>343.2</v>
      </c>
      <c r="E81" s="91">
        <v>373.8</v>
      </c>
      <c r="F81" s="91">
        <v>370.2</v>
      </c>
      <c r="G81" s="91">
        <v>395.6</v>
      </c>
      <c r="H81" s="91">
        <v>402.7</v>
      </c>
      <c r="I81" s="91">
        <v>432.038</v>
      </c>
      <c r="J81" s="91">
        <v>446</v>
      </c>
      <c r="K81" s="91">
        <v>449.7</v>
      </c>
      <c r="L81" s="91">
        <v>463</v>
      </c>
      <c r="M81" s="91">
        <v>479</v>
      </c>
    </row>
    <row r="82" spans="1:13" ht="15">
      <c r="A82" s="54" t="s">
        <v>112</v>
      </c>
      <c r="B82" s="53">
        <v>4.2</v>
      </c>
      <c r="C82" s="84">
        <v>4.524262</v>
      </c>
      <c r="D82" s="84">
        <v>3.9</v>
      </c>
      <c r="E82" s="83">
        <v>5.2</v>
      </c>
      <c r="F82" s="83">
        <v>5.6</v>
      </c>
      <c r="G82" s="192" t="s">
        <v>53</v>
      </c>
      <c r="H82" s="192" t="s">
        <v>53</v>
      </c>
      <c r="I82" s="192" t="s">
        <v>53</v>
      </c>
      <c r="J82" s="192" t="s">
        <v>53</v>
      </c>
      <c r="K82" s="192" t="s">
        <v>53</v>
      </c>
      <c r="L82" s="192" t="s">
        <v>53</v>
      </c>
      <c r="M82" s="192" t="s">
        <v>53</v>
      </c>
    </row>
    <row r="83" spans="1:13" ht="15">
      <c r="A83" s="144" t="s">
        <v>5</v>
      </c>
      <c r="B83" s="381">
        <f>B81+B82</f>
        <v>372.5</v>
      </c>
      <c r="C83" s="381">
        <f>C81+C82</f>
        <v>347.224262</v>
      </c>
      <c r="D83" s="381">
        <f>D81+D82</f>
        <v>347.09999999999997</v>
      </c>
      <c r="E83" s="381">
        <f>E81+E82</f>
        <v>379</v>
      </c>
      <c r="F83" s="381">
        <f>F81+F82</f>
        <v>375.8</v>
      </c>
      <c r="G83" s="329" t="s">
        <v>53</v>
      </c>
      <c r="H83" s="329" t="s">
        <v>53</v>
      </c>
      <c r="I83" s="329" t="s">
        <v>53</v>
      </c>
      <c r="J83" s="329" t="s">
        <v>53</v>
      </c>
      <c r="K83" s="329" t="s">
        <v>53</v>
      </c>
      <c r="L83" s="329" t="s">
        <v>53</v>
      </c>
      <c r="M83" s="329" t="s">
        <v>53</v>
      </c>
    </row>
    <row r="84" spans="12:15" ht="6" customHeight="1">
      <c r="L84" s="347"/>
      <c r="M84" s="347"/>
      <c r="O84" s="347"/>
    </row>
    <row r="85" spans="1:15" ht="12.75">
      <c r="A85" s="112" t="s">
        <v>604</v>
      </c>
      <c r="L85" s="347"/>
      <c r="M85" s="347"/>
      <c r="O85" s="347"/>
    </row>
    <row r="86" spans="1:15" ht="12.75">
      <c r="A86" s="112" t="s">
        <v>326</v>
      </c>
      <c r="L86" s="347"/>
      <c r="M86" s="347"/>
      <c r="O86" s="347"/>
    </row>
    <row r="87" spans="1:15" ht="12.75">
      <c r="A87" s="112" t="s">
        <v>585</v>
      </c>
      <c r="C87" s="348"/>
      <c r="D87" s="348"/>
      <c r="E87" s="348"/>
      <c r="F87" s="348"/>
      <c r="G87" s="348"/>
      <c r="H87" s="348"/>
      <c r="I87" s="348"/>
      <c r="J87" s="348"/>
      <c r="L87" s="347"/>
      <c r="M87" s="347"/>
      <c r="O87" s="347"/>
    </row>
    <row r="88" spans="1:15" ht="12.75">
      <c r="A88" s="112" t="s">
        <v>586</v>
      </c>
      <c r="C88" s="348"/>
      <c r="D88" s="348"/>
      <c r="E88" s="348"/>
      <c r="F88" s="348"/>
      <c r="G88" s="348"/>
      <c r="H88" s="348"/>
      <c r="I88" s="348"/>
      <c r="J88" s="348"/>
      <c r="L88" s="347"/>
      <c r="M88" s="347"/>
      <c r="O88" s="347"/>
    </row>
    <row r="89" spans="1:16" s="56" customFormat="1" ht="15" customHeight="1">
      <c r="A89" s="112" t="s">
        <v>587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347"/>
      <c r="M89" s="347"/>
      <c r="O89" s="347"/>
      <c r="P89" s="112"/>
    </row>
    <row r="90" s="54" customFormat="1" ht="15.75" customHeight="1"/>
    <row r="91" s="54" customFormat="1" ht="15.75" customHeight="1"/>
    <row r="92" s="54" customFormat="1" ht="27" customHeight="1"/>
    <row r="93" s="56" customFormat="1" ht="12.75"/>
    <row r="94" spans="1:2" s="56" customFormat="1" ht="12.75">
      <c r="A94" s="170"/>
      <c r="B94" s="170"/>
    </row>
    <row r="95" spans="1:2" s="56" customFormat="1" ht="12.75">
      <c r="A95" s="170"/>
      <c r="B95" s="170"/>
    </row>
    <row r="96" spans="1:2" s="56" customFormat="1" ht="12.75">
      <c r="A96" s="230"/>
      <c r="B96" s="230"/>
    </row>
    <row r="97" spans="1:2" s="56" customFormat="1" ht="12.75">
      <c r="A97" s="230"/>
      <c r="B97" s="230"/>
    </row>
    <row r="98" spans="1:2" s="56" customFormat="1" ht="9.75" customHeight="1">
      <c r="A98" s="230"/>
      <c r="B98" s="230"/>
    </row>
    <row r="99" spans="1:2" s="56" customFormat="1" ht="12.75">
      <c r="A99" s="230"/>
      <c r="B99" s="230"/>
    </row>
    <row r="100" s="56" customFormat="1" ht="12.75"/>
    <row r="101" s="56" customFormat="1" ht="12.75"/>
    <row r="102" s="56" customFormat="1" ht="12.75"/>
    <row r="104" s="56" customFormat="1" ht="12.75"/>
    <row r="105" s="56" customFormat="1" ht="12.75"/>
    <row r="106" spans="1:2" s="56" customFormat="1" ht="18">
      <c r="A106" s="107"/>
      <c r="B106" s="107"/>
    </row>
    <row r="107" spans="1:2" s="56" customFormat="1" ht="15">
      <c r="A107" s="54"/>
      <c r="B107" s="54"/>
    </row>
    <row r="108" spans="1:2" s="107" customFormat="1" ht="18">
      <c r="A108" s="54"/>
      <c r="B108" s="54"/>
    </row>
    <row r="109" s="54" customFormat="1" ht="21" customHeight="1"/>
    <row r="110" spans="1:2" s="56" customFormat="1" ht="15">
      <c r="A110" s="54"/>
      <c r="B110" s="54"/>
    </row>
    <row r="111" spans="1:2" s="56" customFormat="1" ht="15">
      <c r="A111" s="54"/>
      <c r="B111" s="54"/>
    </row>
    <row r="112" spans="1:2" s="56" customFormat="1" ht="15">
      <c r="A112" s="54"/>
      <c r="B112" s="54"/>
    </row>
    <row r="113" spans="1:2" s="56" customFormat="1" ht="15">
      <c r="A113" s="54"/>
      <c r="B113" s="54"/>
    </row>
    <row r="114" spans="1:2" s="56" customFormat="1" ht="15">
      <c r="A114" s="54"/>
      <c r="B114" s="54"/>
    </row>
    <row r="115" spans="1:2" s="56" customFormat="1" ht="15">
      <c r="A115" s="54"/>
      <c r="B115" s="54"/>
    </row>
    <row r="116" spans="1:2" s="56" customFormat="1" ht="15">
      <c r="A116" s="54"/>
      <c r="B116" s="54"/>
    </row>
    <row r="117" spans="1:2" s="56" customFormat="1" ht="15">
      <c r="A117" s="54"/>
      <c r="B117" s="54"/>
    </row>
    <row r="118" spans="1:2" s="56" customFormat="1" ht="15">
      <c r="A118" s="54"/>
      <c r="B118" s="54"/>
    </row>
    <row r="119" spans="1:2" s="56" customFormat="1" ht="15">
      <c r="A119" s="54"/>
      <c r="B119" s="54"/>
    </row>
    <row r="120" spans="1:2" s="56" customFormat="1" ht="15">
      <c r="A120" s="54"/>
      <c r="B120" s="54"/>
    </row>
    <row r="121" spans="1:2" s="56" customFormat="1" ht="15">
      <c r="A121" s="54"/>
      <c r="B121" s="54"/>
    </row>
    <row r="122" spans="1:2" s="56" customFormat="1" ht="15">
      <c r="A122" s="54"/>
      <c r="B122" s="54"/>
    </row>
    <row r="123" spans="1:2" s="56" customFormat="1" ht="15">
      <c r="A123" s="54"/>
      <c r="B123" s="54"/>
    </row>
    <row r="124" spans="1:2" s="56" customFormat="1" ht="15">
      <c r="A124" s="54"/>
      <c r="B124" s="54"/>
    </row>
    <row r="125" spans="1:2" s="56" customFormat="1" ht="15">
      <c r="A125" s="54"/>
      <c r="B125" s="54"/>
    </row>
    <row r="126" spans="1:2" s="56" customFormat="1" ht="15">
      <c r="A126" s="54"/>
      <c r="B126" s="54"/>
    </row>
    <row r="127" spans="1:2" s="56" customFormat="1" ht="15">
      <c r="A127" s="54"/>
      <c r="B127" s="54"/>
    </row>
    <row r="128" spans="1:2" s="56" customFormat="1" ht="15">
      <c r="A128" s="54"/>
      <c r="B128" s="54"/>
    </row>
    <row r="129" spans="1:2" s="56" customFormat="1" ht="15">
      <c r="A129" s="54"/>
      <c r="B129" s="54"/>
    </row>
    <row r="130" s="56" customFormat="1" ht="12.75"/>
    <row r="131" s="56" customFormat="1" ht="12.75"/>
    <row r="132" s="56" customFormat="1" ht="12.75"/>
    <row r="133" s="56" customFormat="1" ht="131.25" customHeight="1"/>
    <row r="134" s="56" customFormat="1" ht="12.75"/>
    <row r="135" spans="1:2" s="56" customFormat="1" ht="18">
      <c r="A135" s="107"/>
      <c r="B135" s="107"/>
    </row>
    <row r="136" spans="1:2" s="56" customFormat="1" ht="15.75">
      <c r="A136" s="132"/>
      <c r="B136" s="132"/>
    </row>
    <row r="137" spans="1:2" s="56" customFormat="1" ht="12.75">
      <c r="A137" s="423"/>
      <c r="B137" s="423"/>
    </row>
    <row r="138" spans="1:2" s="56" customFormat="1" ht="12.75">
      <c r="A138" s="230"/>
      <c r="B138" s="230"/>
    </row>
    <row r="139" spans="1:2" s="56" customFormat="1" ht="12.75">
      <c r="A139" s="230"/>
      <c r="B139" s="230"/>
    </row>
    <row r="140" spans="1:2" s="56" customFormat="1" ht="12.75">
      <c r="A140" s="230"/>
      <c r="B140" s="230"/>
    </row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pans="1:2" ht="27" customHeight="1">
      <c r="A149" s="53"/>
      <c r="B149" s="53"/>
    </row>
    <row r="150" spans="1:2" ht="15">
      <c r="A150" s="53"/>
      <c r="B150" s="53"/>
    </row>
    <row r="151" spans="1:2" s="56" customFormat="1" ht="18">
      <c r="A151" s="107"/>
      <c r="B151" s="107"/>
    </row>
    <row r="152" spans="1:2" s="56" customFormat="1" ht="18">
      <c r="A152" s="130"/>
      <c r="B152" s="130"/>
    </row>
    <row r="153" spans="1:2" s="56" customFormat="1" ht="15.75">
      <c r="A153" s="108"/>
      <c r="B153" s="108"/>
    </row>
    <row r="154" spans="1:2" s="56" customFormat="1" ht="15.75">
      <c r="A154" s="108"/>
      <c r="B154" s="108"/>
    </row>
    <row r="155" spans="1:2" s="56" customFormat="1" ht="15">
      <c r="A155" s="54"/>
      <c r="B155" s="54"/>
    </row>
    <row r="156" spans="1:2" s="56" customFormat="1" ht="15">
      <c r="A156" s="54"/>
      <c r="B156" s="54"/>
    </row>
    <row r="157" spans="1:2" s="56" customFormat="1" ht="15">
      <c r="A157" s="54"/>
      <c r="B157" s="54"/>
    </row>
    <row r="158" spans="1:2" s="56" customFormat="1" ht="15">
      <c r="A158" s="54"/>
      <c r="B158" s="54"/>
    </row>
    <row r="159" spans="1:2" s="56" customFormat="1" ht="15">
      <c r="A159" s="54"/>
      <c r="B159" s="54"/>
    </row>
    <row r="160" spans="1:2" s="56" customFormat="1" ht="15">
      <c r="A160" s="54"/>
      <c r="B160" s="54"/>
    </row>
    <row r="161" spans="1:2" s="56" customFormat="1" ht="15">
      <c r="A161" s="54"/>
      <c r="B161" s="54"/>
    </row>
    <row r="162" spans="1:2" s="56" customFormat="1" ht="15">
      <c r="A162" s="54"/>
      <c r="B162" s="54"/>
    </row>
    <row r="163" spans="1:2" s="56" customFormat="1" ht="15">
      <c r="A163" s="54"/>
      <c r="B163" s="54"/>
    </row>
    <row r="164" spans="1:2" s="56" customFormat="1" ht="15">
      <c r="A164" s="54"/>
      <c r="B164" s="54"/>
    </row>
    <row r="165" spans="1:2" s="56" customFormat="1" ht="15">
      <c r="A165" s="54"/>
      <c r="B165" s="54"/>
    </row>
    <row r="166" spans="1:2" s="56" customFormat="1" ht="15">
      <c r="A166" s="54"/>
      <c r="B166" s="54"/>
    </row>
    <row r="167" spans="1:2" s="56" customFormat="1" ht="15">
      <c r="A167" s="54"/>
      <c r="B167" s="54"/>
    </row>
    <row r="168" spans="1:2" s="56" customFormat="1" ht="15">
      <c r="A168" s="54"/>
      <c r="B168" s="54"/>
    </row>
    <row r="169" spans="1:2" s="56" customFormat="1" ht="15">
      <c r="A169" s="54"/>
      <c r="B169" s="54"/>
    </row>
    <row r="170" spans="1:2" s="56" customFormat="1" ht="15">
      <c r="A170" s="54"/>
      <c r="B170" s="54"/>
    </row>
    <row r="171" spans="1:2" s="56" customFormat="1" ht="15">
      <c r="A171" s="54"/>
      <c r="B171" s="54"/>
    </row>
    <row r="172" spans="1:2" s="56" customFormat="1" ht="15">
      <c r="A172" s="54"/>
      <c r="B172" s="54"/>
    </row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</sheetData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51" r:id="rId1"/>
  <headerFooter alignWithMargins="0">
    <oddHeader>&amp;R&amp;"Arial,Bold"&amp;14ROAD TRANSPORT VEHICLES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00390625" style="0" customWidth="1"/>
    <col min="3" max="3" width="11.421875" style="0" customWidth="1"/>
    <col min="4" max="4" width="10.57421875" style="393" customWidth="1"/>
    <col min="5" max="5" width="2.7109375" style="393" customWidth="1"/>
    <col min="6" max="6" width="15.140625" style="0" customWidth="1"/>
    <col min="7" max="7" width="11.28125" style="0" customWidth="1"/>
    <col min="8" max="8" width="9.28125" style="393" bestFit="1" customWidth="1"/>
    <col min="9" max="9" width="2.7109375" style="416" customWidth="1"/>
    <col min="10" max="10" width="14.57421875" style="0" customWidth="1"/>
    <col min="11" max="11" width="11.28125" style="0" customWidth="1"/>
    <col min="12" max="12" width="9.28125" style="393" bestFit="1" customWidth="1"/>
  </cols>
  <sheetData>
    <row r="1" spans="1:12" ht="18">
      <c r="A1" s="410" t="s">
        <v>638</v>
      </c>
      <c r="B1" s="284"/>
      <c r="C1" s="284"/>
      <c r="D1" s="392"/>
      <c r="E1" s="392"/>
      <c r="F1" s="284"/>
      <c r="G1" s="284"/>
      <c r="H1" s="392"/>
      <c r="I1" s="414"/>
      <c r="J1" s="284"/>
      <c r="K1" s="284"/>
      <c r="L1" s="392"/>
    </row>
    <row r="2" spans="1:12" ht="15.75">
      <c r="A2" s="245" t="s">
        <v>369</v>
      </c>
      <c r="B2" s="396"/>
      <c r="C2" s="397" t="s">
        <v>517</v>
      </c>
      <c r="D2" s="398"/>
      <c r="E2" s="412"/>
      <c r="F2" s="399"/>
      <c r="G2" s="397" t="s">
        <v>518</v>
      </c>
      <c r="H2" s="398"/>
      <c r="I2" s="415"/>
      <c r="J2" s="399"/>
      <c r="K2" s="397" t="s">
        <v>519</v>
      </c>
      <c r="L2" s="400"/>
    </row>
    <row r="3" spans="1:12" ht="31.5">
      <c r="A3" s="396" t="s">
        <v>369</v>
      </c>
      <c r="B3" s="407" t="s">
        <v>292</v>
      </c>
      <c r="C3" s="407" t="s">
        <v>520</v>
      </c>
      <c r="D3" s="411" t="s">
        <v>109</v>
      </c>
      <c r="E3" s="413"/>
      <c r="F3" s="407" t="s">
        <v>292</v>
      </c>
      <c r="G3" s="407" t="s">
        <v>520</v>
      </c>
      <c r="H3" s="411" t="s">
        <v>109</v>
      </c>
      <c r="I3" s="413"/>
      <c r="J3" s="407" t="s">
        <v>292</v>
      </c>
      <c r="K3" s="407" t="s">
        <v>520</v>
      </c>
      <c r="L3" s="411" t="s">
        <v>109</v>
      </c>
    </row>
    <row r="4" spans="1:12" ht="15">
      <c r="A4" s="244" t="s">
        <v>655</v>
      </c>
      <c r="B4" s="590">
        <v>2</v>
      </c>
      <c r="C4" s="590">
        <v>2</v>
      </c>
      <c r="D4" s="591">
        <v>1</v>
      </c>
      <c r="E4" s="592"/>
      <c r="F4" s="590">
        <v>1</v>
      </c>
      <c r="G4" s="590">
        <v>0</v>
      </c>
      <c r="H4" s="591">
        <v>0</v>
      </c>
      <c r="I4" s="592"/>
      <c r="J4" s="590">
        <v>3</v>
      </c>
      <c r="K4" s="590">
        <v>2</v>
      </c>
      <c r="L4" s="591">
        <v>0.667</v>
      </c>
    </row>
    <row r="5" spans="1:12" ht="15">
      <c r="A5" s="409" t="s">
        <v>572</v>
      </c>
      <c r="B5" s="610">
        <v>1904</v>
      </c>
      <c r="C5" s="610">
        <v>990</v>
      </c>
      <c r="D5" s="586">
        <v>51.99579831932773</v>
      </c>
      <c r="E5" s="416"/>
      <c r="F5" s="610">
        <v>2107</v>
      </c>
      <c r="G5" s="610">
        <v>956</v>
      </c>
      <c r="H5" s="586">
        <v>45.372567631703845</v>
      </c>
      <c r="J5" s="610">
        <v>4011</v>
      </c>
      <c r="K5" s="610">
        <v>1946</v>
      </c>
      <c r="L5" s="586">
        <v>48.51657940663176</v>
      </c>
    </row>
    <row r="6" spans="1:18" ht="15">
      <c r="A6" s="401" t="s">
        <v>427</v>
      </c>
      <c r="B6" s="610">
        <v>2363</v>
      </c>
      <c r="C6" s="610">
        <v>1327</v>
      </c>
      <c r="D6" s="586">
        <v>56.15742699957681</v>
      </c>
      <c r="E6" s="416"/>
      <c r="F6" s="610">
        <v>2342</v>
      </c>
      <c r="G6" s="610">
        <v>1156</v>
      </c>
      <c r="H6" s="586">
        <v>49.359521776259605</v>
      </c>
      <c r="J6" s="610">
        <v>4705</v>
      </c>
      <c r="K6" s="610">
        <v>2483</v>
      </c>
      <c r="L6" s="586">
        <v>52.77364505844846</v>
      </c>
      <c r="P6" s="394"/>
      <c r="Q6" s="394"/>
      <c r="R6" s="394"/>
    </row>
    <row r="7" spans="1:18" ht="15">
      <c r="A7" s="409" t="s">
        <v>605</v>
      </c>
      <c r="B7" s="610">
        <v>63</v>
      </c>
      <c r="C7" s="610">
        <v>29</v>
      </c>
      <c r="D7" s="586">
        <v>46.03174603174603</v>
      </c>
      <c r="E7" s="416"/>
      <c r="F7" s="610">
        <v>26</v>
      </c>
      <c r="G7" s="610">
        <v>16</v>
      </c>
      <c r="H7" s="586">
        <v>61.53846153846154</v>
      </c>
      <c r="J7" s="610">
        <v>89</v>
      </c>
      <c r="K7" s="610">
        <v>45</v>
      </c>
      <c r="L7" s="586">
        <v>50.561797752808985</v>
      </c>
      <c r="P7" s="394"/>
      <c r="Q7" s="394"/>
      <c r="R7" s="394"/>
    </row>
    <row r="8" spans="1:12" ht="15">
      <c r="A8" s="432" t="s">
        <v>293</v>
      </c>
      <c r="B8" s="610">
        <v>2148</v>
      </c>
      <c r="C8" s="610">
        <v>1034</v>
      </c>
      <c r="D8" s="586">
        <v>48.137802607076345</v>
      </c>
      <c r="E8" s="416"/>
      <c r="F8" s="610">
        <v>2237</v>
      </c>
      <c r="G8" s="610">
        <v>952</v>
      </c>
      <c r="H8" s="586">
        <v>42.55699597675458</v>
      </c>
      <c r="J8" s="610">
        <v>4385</v>
      </c>
      <c r="K8" s="610">
        <v>1986</v>
      </c>
      <c r="L8" s="586">
        <v>45.29076396807298</v>
      </c>
    </row>
    <row r="9" spans="1:12" ht="15">
      <c r="A9" s="409" t="s">
        <v>521</v>
      </c>
      <c r="B9" s="610">
        <v>428</v>
      </c>
      <c r="C9" s="610">
        <v>273</v>
      </c>
      <c r="D9" s="586">
        <v>63.78504672897196</v>
      </c>
      <c r="E9" s="416"/>
      <c r="F9" s="610">
        <v>459</v>
      </c>
      <c r="G9" s="610">
        <v>247</v>
      </c>
      <c r="H9" s="586">
        <v>53.812636165577345</v>
      </c>
      <c r="J9" s="610">
        <v>887</v>
      </c>
      <c r="K9" s="610">
        <v>520</v>
      </c>
      <c r="L9" s="586">
        <v>58.62457722660654</v>
      </c>
    </row>
    <row r="10" spans="1:12" ht="15">
      <c r="A10" s="432" t="s">
        <v>360</v>
      </c>
      <c r="B10" s="610">
        <v>313</v>
      </c>
      <c r="C10" s="610">
        <v>184</v>
      </c>
      <c r="D10" s="586">
        <v>58.78594249201278</v>
      </c>
      <c r="E10" s="416"/>
      <c r="F10" s="610">
        <v>371</v>
      </c>
      <c r="G10" s="610">
        <v>217</v>
      </c>
      <c r="H10" s="586">
        <v>58.49056603773585</v>
      </c>
      <c r="J10" s="610">
        <v>684</v>
      </c>
      <c r="K10" s="610">
        <v>401</v>
      </c>
      <c r="L10" s="586">
        <v>58.62573099415204</v>
      </c>
    </row>
    <row r="11" spans="1:12" ht="15">
      <c r="A11" s="409" t="s">
        <v>606</v>
      </c>
      <c r="B11" s="610">
        <v>1151</v>
      </c>
      <c r="C11" s="610">
        <v>620</v>
      </c>
      <c r="D11" s="586">
        <v>53.86620330147698</v>
      </c>
      <c r="E11" s="416"/>
      <c r="F11" s="610">
        <v>1152</v>
      </c>
      <c r="G11" s="610">
        <v>539</v>
      </c>
      <c r="H11" s="586">
        <v>46.78819444444444</v>
      </c>
      <c r="J11" s="610">
        <v>2303</v>
      </c>
      <c r="K11" s="610">
        <v>1159</v>
      </c>
      <c r="L11" s="586">
        <v>50.32566217976552</v>
      </c>
    </row>
    <row r="12" spans="1:12" ht="15">
      <c r="A12" s="432" t="s">
        <v>522</v>
      </c>
      <c r="B12" s="610">
        <v>22</v>
      </c>
      <c r="C12" s="610">
        <v>16</v>
      </c>
      <c r="D12" s="586">
        <v>72.72727272727273</v>
      </c>
      <c r="E12" s="416"/>
      <c r="F12" s="610">
        <v>12</v>
      </c>
      <c r="G12" s="610">
        <v>6</v>
      </c>
      <c r="H12" s="586">
        <v>50</v>
      </c>
      <c r="J12" s="610">
        <v>34</v>
      </c>
      <c r="K12" s="610">
        <v>22</v>
      </c>
      <c r="L12" s="586">
        <v>64.70588235294117</v>
      </c>
    </row>
    <row r="13" spans="1:12" ht="15">
      <c r="A13" s="409" t="s">
        <v>523</v>
      </c>
      <c r="B13" s="610">
        <v>83</v>
      </c>
      <c r="C13" s="610">
        <v>63</v>
      </c>
      <c r="D13" s="586">
        <v>75.90361445783132</v>
      </c>
      <c r="E13" s="416"/>
      <c r="F13" s="610">
        <v>115</v>
      </c>
      <c r="G13" s="610">
        <v>80</v>
      </c>
      <c r="H13" s="586">
        <v>69.56521739130434</v>
      </c>
      <c r="J13" s="610">
        <v>198</v>
      </c>
      <c r="K13" s="610">
        <v>143</v>
      </c>
      <c r="L13" s="586">
        <v>72.22222222222223</v>
      </c>
    </row>
    <row r="14" spans="1:12" ht="15">
      <c r="A14" s="432" t="s">
        <v>524</v>
      </c>
      <c r="B14" s="610">
        <v>157</v>
      </c>
      <c r="C14" s="610">
        <v>94</v>
      </c>
      <c r="D14" s="586">
        <v>59.87261146496815</v>
      </c>
      <c r="E14" s="416"/>
      <c r="F14" s="610">
        <v>159</v>
      </c>
      <c r="G14" s="610">
        <v>88</v>
      </c>
      <c r="H14" s="586">
        <v>55.34591194968553</v>
      </c>
      <c r="J14" s="610">
        <v>316</v>
      </c>
      <c r="K14" s="610">
        <v>182</v>
      </c>
      <c r="L14" s="586">
        <v>57.59493670886076</v>
      </c>
    </row>
    <row r="15" spans="1:12" ht="15">
      <c r="A15" s="409" t="s">
        <v>557</v>
      </c>
      <c r="B15" s="610">
        <v>5</v>
      </c>
      <c r="C15" s="610">
        <v>2</v>
      </c>
      <c r="D15" s="586">
        <v>40</v>
      </c>
      <c r="E15" s="416"/>
      <c r="F15" s="610">
        <v>6</v>
      </c>
      <c r="G15" s="610">
        <v>4</v>
      </c>
      <c r="H15" s="586">
        <v>66.66666666666667</v>
      </c>
      <c r="J15" s="610">
        <v>11</v>
      </c>
      <c r="K15" s="610">
        <v>6</v>
      </c>
      <c r="L15" s="586">
        <v>54.54545454545455</v>
      </c>
    </row>
    <row r="16" spans="1:12" ht="15">
      <c r="A16" s="432" t="s">
        <v>294</v>
      </c>
      <c r="B16" s="610">
        <v>2253</v>
      </c>
      <c r="C16" s="610">
        <v>1177</v>
      </c>
      <c r="D16" s="586">
        <v>52.241455836662226</v>
      </c>
      <c r="E16" s="416"/>
      <c r="F16" s="610">
        <v>2444</v>
      </c>
      <c r="G16" s="610">
        <v>1156</v>
      </c>
      <c r="H16" s="586">
        <v>47.299509001636665</v>
      </c>
      <c r="J16" s="610">
        <v>4697</v>
      </c>
      <c r="K16" s="610">
        <v>2333</v>
      </c>
      <c r="L16" s="586">
        <v>49.67000212901852</v>
      </c>
    </row>
    <row r="17" spans="1:12" ht="15">
      <c r="A17" s="409" t="s">
        <v>558</v>
      </c>
      <c r="B17" s="610">
        <v>42</v>
      </c>
      <c r="C17" s="610">
        <v>24</v>
      </c>
      <c r="D17" s="586">
        <v>57.142857142857146</v>
      </c>
      <c r="E17" s="416"/>
      <c r="F17" s="610">
        <v>33</v>
      </c>
      <c r="G17" s="610">
        <v>21</v>
      </c>
      <c r="H17" s="586">
        <v>63.63636363636364</v>
      </c>
      <c r="J17" s="610">
        <v>75</v>
      </c>
      <c r="K17" s="610">
        <v>45</v>
      </c>
      <c r="L17" s="586">
        <v>60</v>
      </c>
    </row>
    <row r="18" spans="1:12" ht="15">
      <c r="A18" s="315" t="s">
        <v>525</v>
      </c>
      <c r="B18" s="610">
        <v>36</v>
      </c>
      <c r="C18" s="610">
        <v>27</v>
      </c>
      <c r="D18" s="586">
        <v>75</v>
      </c>
      <c r="E18" s="416"/>
      <c r="F18" s="610">
        <v>29</v>
      </c>
      <c r="G18" s="610">
        <v>16</v>
      </c>
      <c r="H18" s="586">
        <v>55.17241379310345</v>
      </c>
      <c r="J18" s="610">
        <v>65</v>
      </c>
      <c r="K18" s="610">
        <v>43</v>
      </c>
      <c r="L18" s="586">
        <v>66.15384615384615</v>
      </c>
    </row>
    <row r="19" spans="1:12" ht="15">
      <c r="A19" s="409" t="s">
        <v>559</v>
      </c>
      <c r="B19" s="610">
        <v>135</v>
      </c>
      <c r="C19" s="610">
        <v>78</v>
      </c>
      <c r="D19" s="586">
        <v>57.77777777777777</v>
      </c>
      <c r="E19" s="416"/>
      <c r="F19" s="610">
        <v>148</v>
      </c>
      <c r="G19" s="610">
        <v>77</v>
      </c>
      <c r="H19" s="586">
        <v>52.027027027027025</v>
      </c>
      <c r="J19" s="610">
        <v>283</v>
      </c>
      <c r="K19" s="610">
        <v>155</v>
      </c>
      <c r="L19" s="586">
        <v>54.77031802120141</v>
      </c>
    </row>
    <row r="20" spans="1:12" ht="15">
      <c r="A20" s="432" t="s">
        <v>361</v>
      </c>
      <c r="B20" s="610">
        <v>192</v>
      </c>
      <c r="C20" s="610">
        <v>112</v>
      </c>
      <c r="D20" s="586">
        <v>58.33333333333333</v>
      </c>
      <c r="E20" s="416"/>
      <c r="F20" s="610">
        <v>281</v>
      </c>
      <c r="G20" s="610">
        <v>129</v>
      </c>
      <c r="H20" s="586">
        <v>45.90747330960854</v>
      </c>
      <c r="J20" s="610">
        <v>473</v>
      </c>
      <c r="K20" s="610">
        <v>241</v>
      </c>
      <c r="L20" s="586">
        <v>50.95137420718817</v>
      </c>
    </row>
    <row r="21" spans="1:12" ht="15">
      <c r="A21" s="409" t="s">
        <v>526</v>
      </c>
      <c r="B21" s="610">
        <v>63</v>
      </c>
      <c r="C21" s="610">
        <v>45</v>
      </c>
      <c r="D21" s="586">
        <v>71.42857142857143</v>
      </c>
      <c r="E21" s="416"/>
      <c r="F21" s="610">
        <v>57</v>
      </c>
      <c r="G21" s="610">
        <v>42</v>
      </c>
      <c r="H21" s="586">
        <v>73.6842105263158</v>
      </c>
      <c r="J21" s="610">
        <v>120</v>
      </c>
      <c r="K21" s="610">
        <v>87</v>
      </c>
      <c r="L21" s="586">
        <v>72.5</v>
      </c>
    </row>
    <row r="22" spans="1:12" ht="15">
      <c r="A22" s="432" t="s">
        <v>428</v>
      </c>
      <c r="B22" s="610">
        <v>234</v>
      </c>
      <c r="C22" s="610">
        <v>125</v>
      </c>
      <c r="D22" s="586">
        <v>53.41880341880342</v>
      </c>
      <c r="E22" s="416"/>
      <c r="F22" s="610">
        <v>236</v>
      </c>
      <c r="G22" s="610">
        <v>116</v>
      </c>
      <c r="H22" s="586">
        <v>49.152542372881356</v>
      </c>
      <c r="J22" s="610">
        <v>470</v>
      </c>
      <c r="K22" s="610">
        <v>241</v>
      </c>
      <c r="L22" s="586">
        <v>51.276595744680854</v>
      </c>
    </row>
    <row r="23" spans="1:12" ht="15">
      <c r="A23" s="409" t="s">
        <v>527</v>
      </c>
      <c r="B23" s="610">
        <v>96</v>
      </c>
      <c r="C23" s="610">
        <v>64</v>
      </c>
      <c r="D23" s="586">
        <v>66.66666666666667</v>
      </c>
      <c r="E23" s="416"/>
      <c r="F23" s="610">
        <v>102</v>
      </c>
      <c r="G23" s="610">
        <v>51</v>
      </c>
      <c r="H23" s="586">
        <v>50</v>
      </c>
      <c r="J23" s="610">
        <v>198</v>
      </c>
      <c r="K23" s="610">
        <v>115</v>
      </c>
      <c r="L23" s="586">
        <v>58.08080808080808</v>
      </c>
    </row>
    <row r="24" spans="1:12" ht="15">
      <c r="A24" s="432" t="s">
        <v>362</v>
      </c>
      <c r="B24" s="610">
        <v>215</v>
      </c>
      <c r="C24" s="610">
        <v>147</v>
      </c>
      <c r="D24" s="586">
        <v>68.37209302325581</v>
      </c>
      <c r="E24" s="416"/>
      <c r="F24" s="610">
        <v>297</v>
      </c>
      <c r="G24" s="610">
        <v>162</v>
      </c>
      <c r="H24" s="586">
        <v>54.54545454545455</v>
      </c>
      <c r="J24" s="610">
        <v>512</v>
      </c>
      <c r="K24" s="610">
        <v>309</v>
      </c>
      <c r="L24" s="586">
        <v>60.3515625</v>
      </c>
    </row>
    <row r="25" spans="1:12" ht="15">
      <c r="A25" s="409" t="s">
        <v>295</v>
      </c>
      <c r="B25" s="610">
        <v>803</v>
      </c>
      <c r="C25" s="610">
        <v>414</v>
      </c>
      <c r="D25" s="586">
        <v>51.55666251556662</v>
      </c>
      <c r="E25" s="416"/>
      <c r="F25" s="610">
        <v>816</v>
      </c>
      <c r="G25" s="610">
        <v>404</v>
      </c>
      <c r="H25" s="586">
        <v>49.509803921568626</v>
      </c>
      <c r="J25" s="610">
        <v>1619</v>
      </c>
      <c r="K25" s="610">
        <v>818</v>
      </c>
      <c r="L25" s="586">
        <v>50.52501544163064</v>
      </c>
    </row>
    <row r="26" spans="1:12" ht="15">
      <c r="A26" s="432" t="s">
        <v>296</v>
      </c>
      <c r="B26" s="610">
        <v>837</v>
      </c>
      <c r="C26" s="610">
        <v>452</v>
      </c>
      <c r="D26" s="586">
        <v>54.002389486260455</v>
      </c>
      <c r="E26" s="416"/>
      <c r="F26" s="610">
        <v>906</v>
      </c>
      <c r="G26" s="610">
        <v>427</v>
      </c>
      <c r="H26" s="586">
        <v>47.13024282560706</v>
      </c>
      <c r="J26" s="610">
        <v>1743</v>
      </c>
      <c r="K26" s="610">
        <v>879</v>
      </c>
      <c r="L26" s="586">
        <v>50.4302925989673</v>
      </c>
    </row>
    <row r="27" spans="1:12" ht="15">
      <c r="A27" s="409" t="s">
        <v>607</v>
      </c>
      <c r="B27" s="610">
        <v>2089</v>
      </c>
      <c r="C27" s="610">
        <v>1124</v>
      </c>
      <c r="D27" s="586">
        <v>53.80564863571087</v>
      </c>
      <c r="E27" s="416"/>
      <c r="F27" s="610">
        <v>2467</v>
      </c>
      <c r="G27" s="610">
        <v>1130</v>
      </c>
      <c r="H27" s="586">
        <v>45.804620997162544</v>
      </c>
      <c r="J27" s="610">
        <v>4556</v>
      </c>
      <c r="K27" s="610">
        <v>2254</v>
      </c>
      <c r="L27" s="586">
        <v>49.47322212467076</v>
      </c>
    </row>
    <row r="28" spans="1:12" ht="15">
      <c r="A28" s="432" t="s">
        <v>297</v>
      </c>
      <c r="B28" s="610">
        <v>1542</v>
      </c>
      <c r="C28" s="610">
        <v>767</v>
      </c>
      <c r="D28" s="586">
        <v>49.74059662775616</v>
      </c>
      <c r="E28" s="416"/>
      <c r="F28" s="610">
        <v>1621</v>
      </c>
      <c r="G28" s="610">
        <v>766</v>
      </c>
      <c r="H28" s="586">
        <v>47.254780999383094</v>
      </c>
      <c r="J28" s="610">
        <v>3163</v>
      </c>
      <c r="K28" s="610">
        <v>1533</v>
      </c>
      <c r="L28" s="586">
        <v>48.4666455896301</v>
      </c>
    </row>
    <row r="29" spans="1:12" ht="15">
      <c r="A29" s="409" t="s">
        <v>528</v>
      </c>
      <c r="B29" s="610">
        <v>67</v>
      </c>
      <c r="C29" s="610">
        <v>48</v>
      </c>
      <c r="D29" s="586">
        <v>71.64179104477611</v>
      </c>
      <c r="E29" s="416"/>
      <c r="F29" s="610">
        <v>80</v>
      </c>
      <c r="G29" s="610">
        <v>54</v>
      </c>
      <c r="H29" s="586">
        <v>67.5</v>
      </c>
      <c r="J29" s="610">
        <v>147</v>
      </c>
      <c r="K29" s="610">
        <v>102</v>
      </c>
      <c r="L29" s="586">
        <v>69.38775510204081</v>
      </c>
    </row>
    <row r="30" spans="1:12" ht="15">
      <c r="A30" s="432" t="s">
        <v>529</v>
      </c>
      <c r="B30" s="610">
        <v>111</v>
      </c>
      <c r="C30" s="610">
        <v>63</v>
      </c>
      <c r="D30" s="586">
        <v>56.75675675675676</v>
      </c>
      <c r="E30" s="416"/>
      <c r="F30" s="610">
        <v>118</v>
      </c>
      <c r="G30" s="610">
        <v>61</v>
      </c>
      <c r="H30" s="586">
        <v>51.69491525423729</v>
      </c>
      <c r="J30" s="610">
        <v>229</v>
      </c>
      <c r="K30" s="610">
        <v>124</v>
      </c>
      <c r="L30" s="586">
        <v>54.148471615720524</v>
      </c>
    </row>
    <row r="31" spans="1:12" ht="15">
      <c r="A31" s="409" t="s">
        <v>348</v>
      </c>
      <c r="B31" s="610">
        <v>3248</v>
      </c>
      <c r="C31" s="610">
        <v>1530</v>
      </c>
      <c r="D31" s="586">
        <v>47.10591133004926</v>
      </c>
      <c r="E31" s="416"/>
      <c r="F31" s="610">
        <v>3480</v>
      </c>
      <c r="G31" s="610">
        <v>1484</v>
      </c>
      <c r="H31" s="586">
        <v>42.64367816091954</v>
      </c>
      <c r="J31" s="610">
        <v>6728</v>
      </c>
      <c r="K31" s="610">
        <v>3014</v>
      </c>
      <c r="L31" s="586">
        <v>44.797859690844234</v>
      </c>
    </row>
    <row r="32" spans="1:12" ht="15">
      <c r="A32" s="432" t="s">
        <v>399</v>
      </c>
      <c r="B32" s="610">
        <v>4020</v>
      </c>
      <c r="C32" s="610">
        <v>2089</v>
      </c>
      <c r="D32" s="586">
        <v>51.96517412935324</v>
      </c>
      <c r="E32" s="416"/>
      <c r="F32" s="610">
        <v>4197</v>
      </c>
      <c r="G32" s="610">
        <v>1913</v>
      </c>
      <c r="H32" s="586">
        <v>45.58017631641649</v>
      </c>
      <c r="J32" s="610">
        <v>8217</v>
      </c>
      <c r="K32" s="610">
        <v>4002</v>
      </c>
      <c r="L32" s="586">
        <v>48.70390653523184</v>
      </c>
    </row>
    <row r="33" spans="1:12" ht="15">
      <c r="A33" s="409" t="s">
        <v>298</v>
      </c>
      <c r="B33" s="610">
        <v>749</v>
      </c>
      <c r="C33" s="610">
        <v>430</v>
      </c>
      <c r="D33" s="586">
        <v>57.409879839786385</v>
      </c>
      <c r="E33" s="416"/>
      <c r="F33" s="610">
        <v>965</v>
      </c>
      <c r="G33" s="610">
        <v>460</v>
      </c>
      <c r="H33" s="586">
        <v>47.66839378238342</v>
      </c>
      <c r="J33" s="610">
        <v>1714</v>
      </c>
      <c r="K33" s="610">
        <v>890</v>
      </c>
      <c r="L33" s="586">
        <v>51.92532088681447</v>
      </c>
    </row>
    <row r="34" spans="1:12" ht="15">
      <c r="A34" s="432" t="s">
        <v>24</v>
      </c>
      <c r="B34" s="610">
        <v>1573</v>
      </c>
      <c r="C34" s="610">
        <v>854</v>
      </c>
      <c r="D34" s="586">
        <v>54.291163382072476</v>
      </c>
      <c r="E34" s="416"/>
      <c r="F34" s="610">
        <v>1746</v>
      </c>
      <c r="G34" s="610">
        <v>810</v>
      </c>
      <c r="H34" s="586">
        <v>46.391752577319586</v>
      </c>
      <c r="J34" s="610">
        <v>3319</v>
      </c>
      <c r="K34" s="610">
        <v>1664</v>
      </c>
      <c r="L34" s="586">
        <v>50.1355830069298</v>
      </c>
    </row>
    <row r="35" spans="1:12" ht="15">
      <c r="A35" s="409" t="s">
        <v>363</v>
      </c>
      <c r="B35" s="610">
        <v>335</v>
      </c>
      <c r="C35" s="610">
        <v>204</v>
      </c>
      <c r="D35" s="586">
        <v>60.895522388059696</v>
      </c>
      <c r="E35" s="416"/>
      <c r="F35" s="610">
        <v>341</v>
      </c>
      <c r="G35" s="610">
        <v>189</v>
      </c>
      <c r="H35" s="586">
        <v>55.42521994134898</v>
      </c>
      <c r="J35" s="610">
        <v>676</v>
      </c>
      <c r="K35" s="610">
        <v>393</v>
      </c>
      <c r="L35" s="586">
        <v>58.13609467455622</v>
      </c>
    </row>
    <row r="36" spans="1:12" ht="15">
      <c r="A36" s="432" t="s">
        <v>530</v>
      </c>
      <c r="B36" s="610">
        <v>143</v>
      </c>
      <c r="C36" s="610">
        <v>100</v>
      </c>
      <c r="D36" s="586">
        <v>69.93006993006993</v>
      </c>
      <c r="E36" s="416"/>
      <c r="F36" s="610">
        <v>162</v>
      </c>
      <c r="G36" s="610">
        <v>107</v>
      </c>
      <c r="H36" s="586">
        <v>66.04938271604938</v>
      </c>
      <c r="J36" s="610">
        <v>305</v>
      </c>
      <c r="K36" s="610">
        <v>207</v>
      </c>
      <c r="L36" s="586">
        <v>67.8688524590164</v>
      </c>
    </row>
    <row r="37" spans="1:12" ht="15">
      <c r="A37" s="409" t="s">
        <v>364</v>
      </c>
      <c r="B37" s="610">
        <v>234</v>
      </c>
      <c r="C37" s="610">
        <v>148</v>
      </c>
      <c r="D37" s="586">
        <v>63.24786324786325</v>
      </c>
      <c r="E37" s="416"/>
      <c r="F37" s="610">
        <v>299</v>
      </c>
      <c r="G37" s="610">
        <v>144</v>
      </c>
      <c r="H37" s="586">
        <v>48.16053511705685</v>
      </c>
      <c r="J37" s="610">
        <v>533</v>
      </c>
      <c r="K37" s="610">
        <v>292</v>
      </c>
      <c r="L37" s="586">
        <v>54.78424015009381</v>
      </c>
    </row>
    <row r="38" spans="1:12" ht="15">
      <c r="A38" s="432" t="s">
        <v>531</v>
      </c>
      <c r="B38" s="610">
        <v>19</v>
      </c>
      <c r="C38" s="610">
        <v>13</v>
      </c>
      <c r="D38" s="586">
        <v>68.42105263157895</v>
      </c>
      <c r="E38" s="416"/>
      <c r="F38" s="610">
        <v>19</v>
      </c>
      <c r="G38" s="610">
        <v>16</v>
      </c>
      <c r="H38" s="586">
        <v>84.21052631578947</v>
      </c>
      <c r="J38" s="610">
        <v>38</v>
      </c>
      <c r="K38" s="610">
        <v>29</v>
      </c>
      <c r="L38" s="586">
        <v>76.3157894736842</v>
      </c>
    </row>
    <row r="39" spans="1:12" ht="15">
      <c r="A39" s="409" t="s">
        <v>532</v>
      </c>
      <c r="B39" s="610">
        <v>370</v>
      </c>
      <c r="C39" s="610">
        <v>222</v>
      </c>
      <c r="D39" s="586">
        <v>60</v>
      </c>
      <c r="E39" s="416"/>
      <c r="F39" s="610">
        <v>402</v>
      </c>
      <c r="G39" s="610">
        <v>232</v>
      </c>
      <c r="H39" s="586">
        <v>57.711442786069654</v>
      </c>
      <c r="J39" s="610">
        <v>772</v>
      </c>
      <c r="K39" s="610">
        <v>454</v>
      </c>
      <c r="L39" s="586">
        <v>58.80829015544042</v>
      </c>
    </row>
    <row r="40" spans="1:12" ht="15">
      <c r="A40" s="432" t="s">
        <v>560</v>
      </c>
      <c r="B40" s="610">
        <v>71</v>
      </c>
      <c r="C40" s="610">
        <v>48</v>
      </c>
      <c r="D40" s="586">
        <v>67.6056338028169</v>
      </c>
      <c r="E40" s="416"/>
      <c r="F40" s="610">
        <v>95</v>
      </c>
      <c r="G40" s="610">
        <v>34</v>
      </c>
      <c r="H40" s="586">
        <v>35.78947368421053</v>
      </c>
      <c r="J40" s="610">
        <v>166</v>
      </c>
      <c r="K40" s="610">
        <v>82</v>
      </c>
      <c r="L40" s="586">
        <v>49.39759036144578</v>
      </c>
    </row>
    <row r="41" spans="1:12" ht="15">
      <c r="A41" s="409" t="s">
        <v>365</v>
      </c>
      <c r="B41" s="610">
        <v>3049</v>
      </c>
      <c r="C41" s="610">
        <v>1413</v>
      </c>
      <c r="D41" s="586">
        <v>46.343063299442434</v>
      </c>
      <c r="E41" s="416"/>
      <c r="F41" s="610">
        <v>3344</v>
      </c>
      <c r="G41" s="610">
        <v>1369</v>
      </c>
      <c r="H41" s="586">
        <v>40.938995215311</v>
      </c>
      <c r="J41" s="610">
        <v>6393</v>
      </c>
      <c r="K41" s="610">
        <v>2782</v>
      </c>
      <c r="L41" s="586">
        <v>43.51634600344127</v>
      </c>
    </row>
    <row r="42" spans="1:12" ht="15">
      <c r="A42" s="432" t="s">
        <v>349</v>
      </c>
      <c r="B42" s="610">
        <v>2834</v>
      </c>
      <c r="C42" s="610">
        <v>1322</v>
      </c>
      <c r="D42" s="586">
        <v>46.64784756527876</v>
      </c>
      <c r="E42" s="416"/>
      <c r="F42" s="610">
        <v>3368</v>
      </c>
      <c r="G42" s="610">
        <v>1339</v>
      </c>
      <c r="H42" s="586">
        <v>39.75653206650831</v>
      </c>
      <c r="J42" s="610">
        <v>6202</v>
      </c>
      <c r="K42" s="610">
        <v>2661</v>
      </c>
      <c r="L42" s="586">
        <v>42.905514350209614</v>
      </c>
    </row>
    <row r="43" spans="1:12" ht="15">
      <c r="A43" s="409" t="s">
        <v>400</v>
      </c>
      <c r="B43" s="610">
        <v>3384</v>
      </c>
      <c r="C43" s="610">
        <v>1339</v>
      </c>
      <c r="D43" s="586">
        <v>39.568557919621746</v>
      </c>
      <c r="E43" s="416"/>
      <c r="F43" s="610">
        <v>3533</v>
      </c>
      <c r="G43" s="610">
        <v>1244</v>
      </c>
      <c r="H43" s="586">
        <v>35.210868949900934</v>
      </c>
      <c r="J43" s="610">
        <v>6917</v>
      </c>
      <c r="K43" s="610">
        <v>2583</v>
      </c>
      <c r="L43" s="586">
        <v>37.342778661269335</v>
      </c>
    </row>
    <row r="44" spans="1:12" ht="15">
      <c r="A44" s="432" t="s">
        <v>657</v>
      </c>
      <c r="B44" s="610">
        <v>3453</v>
      </c>
      <c r="C44" s="610">
        <v>1502</v>
      </c>
      <c r="D44" s="586">
        <v>43.498407182160435</v>
      </c>
      <c r="E44" s="416"/>
      <c r="F44" s="610">
        <v>3476</v>
      </c>
      <c r="G44" s="610">
        <v>1297</v>
      </c>
      <c r="H44" s="586">
        <v>37.313003452243954</v>
      </c>
      <c r="J44" s="610">
        <v>6929</v>
      </c>
      <c r="K44" s="610">
        <v>2799</v>
      </c>
      <c r="L44" s="586">
        <v>40.395439457353156</v>
      </c>
    </row>
    <row r="45" spans="1:12" ht="15">
      <c r="A45" s="409" t="s">
        <v>534</v>
      </c>
      <c r="B45" s="610">
        <v>43</v>
      </c>
      <c r="C45" s="610">
        <v>27</v>
      </c>
      <c r="D45" s="586">
        <v>62.79069767441861</v>
      </c>
      <c r="E45" s="416"/>
      <c r="F45" s="610">
        <v>54</v>
      </c>
      <c r="G45" s="610">
        <v>30</v>
      </c>
      <c r="H45" s="586">
        <v>55.55555555555556</v>
      </c>
      <c r="J45" s="610">
        <v>97</v>
      </c>
      <c r="K45" s="610">
        <v>57</v>
      </c>
      <c r="L45" s="586">
        <v>58.76288659793814</v>
      </c>
    </row>
    <row r="46" spans="1:12" ht="15">
      <c r="A46" s="432" t="s">
        <v>533</v>
      </c>
      <c r="B46" s="610">
        <v>65</v>
      </c>
      <c r="C46" s="610">
        <v>41</v>
      </c>
      <c r="D46" s="586">
        <v>63.07692307692307</v>
      </c>
      <c r="E46" s="416"/>
      <c r="F46" s="610">
        <v>73</v>
      </c>
      <c r="G46" s="610">
        <v>45</v>
      </c>
      <c r="H46" s="586">
        <v>61.64383561643835</v>
      </c>
      <c r="J46" s="610">
        <v>138</v>
      </c>
      <c r="K46" s="610">
        <v>86</v>
      </c>
      <c r="L46" s="586">
        <v>62.31884057971014</v>
      </c>
    </row>
    <row r="47" spans="1:12" ht="15">
      <c r="A47" s="409" t="s">
        <v>299</v>
      </c>
      <c r="B47" s="610">
        <v>893</v>
      </c>
      <c r="C47" s="610">
        <v>495</v>
      </c>
      <c r="D47" s="586">
        <v>55.431131019036954</v>
      </c>
      <c r="E47" s="416"/>
      <c r="F47" s="610">
        <v>1047</v>
      </c>
      <c r="G47" s="610">
        <v>537</v>
      </c>
      <c r="H47" s="586">
        <v>51.28939828080229</v>
      </c>
      <c r="J47" s="610">
        <v>1940</v>
      </c>
      <c r="K47" s="610">
        <v>1032</v>
      </c>
      <c r="L47" s="586">
        <v>53.19587628865979</v>
      </c>
    </row>
    <row r="48" spans="1:12" ht="15">
      <c r="A48" s="432" t="s">
        <v>347</v>
      </c>
      <c r="B48" s="610">
        <v>503</v>
      </c>
      <c r="C48" s="610">
        <v>309</v>
      </c>
      <c r="D48" s="586">
        <v>61.43141153081511</v>
      </c>
      <c r="E48" s="416"/>
      <c r="F48" s="610">
        <v>544</v>
      </c>
      <c r="G48" s="610">
        <v>304</v>
      </c>
      <c r="H48" s="586">
        <v>55.88235294117647</v>
      </c>
      <c r="J48" s="610">
        <v>1047</v>
      </c>
      <c r="K48" s="610">
        <v>613</v>
      </c>
      <c r="L48" s="586">
        <v>58.54823304680038</v>
      </c>
    </row>
    <row r="49" spans="1:12" ht="15">
      <c r="A49" s="409" t="s">
        <v>300</v>
      </c>
      <c r="B49" s="610">
        <v>2858</v>
      </c>
      <c r="C49" s="610">
        <v>1236</v>
      </c>
      <c r="D49" s="586">
        <v>43.24702589223233</v>
      </c>
      <c r="E49" s="416"/>
      <c r="F49" s="610">
        <v>3292</v>
      </c>
      <c r="G49" s="610">
        <v>1229</v>
      </c>
      <c r="H49" s="586">
        <v>37.33292831105711</v>
      </c>
      <c r="J49" s="610">
        <v>6150</v>
      </c>
      <c r="K49" s="610">
        <v>2465</v>
      </c>
      <c r="L49" s="586">
        <v>40.08130081300813</v>
      </c>
    </row>
    <row r="50" spans="1:12" ht="15">
      <c r="A50" s="432" t="s">
        <v>535</v>
      </c>
      <c r="B50" s="610">
        <v>132</v>
      </c>
      <c r="C50" s="610">
        <v>86</v>
      </c>
      <c r="D50" s="586">
        <v>65.15151515151516</v>
      </c>
      <c r="E50" s="416"/>
      <c r="F50" s="610">
        <v>152</v>
      </c>
      <c r="G50" s="610">
        <v>90</v>
      </c>
      <c r="H50" s="586">
        <v>59.21052631578947</v>
      </c>
      <c r="J50" s="610">
        <v>284</v>
      </c>
      <c r="K50" s="610">
        <v>176</v>
      </c>
      <c r="L50" s="586">
        <v>61.971830985915496</v>
      </c>
    </row>
    <row r="51" spans="1:12" ht="15">
      <c r="A51" s="409" t="s">
        <v>536</v>
      </c>
      <c r="B51" s="610">
        <v>166</v>
      </c>
      <c r="C51" s="610">
        <v>95</v>
      </c>
      <c r="D51" s="586">
        <v>57.22891566265061</v>
      </c>
      <c r="E51" s="416"/>
      <c r="F51" s="610">
        <v>169</v>
      </c>
      <c r="G51" s="610">
        <v>106</v>
      </c>
      <c r="H51" s="586">
        <v>62.721893491124256</v>
      </c>
      <c r="J51" s="610">
        <v>335</v>
      </c>
      <c r="K51" s="610">
        <v>201</v>
      </c>
      <c r="L51" s="586">
        <v>60</v>
      </c>
    </row>
    <row r="52" spans="1:12" ht="15">
      <c r="A52" s="432" t="s">
        <v>561</v>
      </c>
      <c r="B52" s="610">
        <v>34</v>
      </c>
      <c r="C52" s="610">
        <v>25</v>
      </c>
      <c r="D52" s="586">
        <v>73.52941176470588</v>
      </c>
      <c r="E52" s="416"/>
      <c r="F52" s="610">
        <v>44</v>
      </c>
      <c r="G52" s="610">
        <v>29</v>
      </c>
      <c r="H52" s="586">
        <v>65.9090909090909</v>
      </c>
      <c r="J52" s="610">
        <v>78</v>
      </c>
      <c r="K52" s="610">
        <v>54</v>
      </c>
      <c r="L52" s="586">
        <v>69.23076923076923</v>
      </c>
    </row>
    <row r="53" spans="1:12" ht="15">
      <c r="A53" s="409" t="s">
        <v>301</v>
      </c>
      <c r="B53" s="610">
        <v>899</v>
      </c>
      <c r="C53" s="610">
        <v>477</v>
      </c>
      <c r="D53" s="586">
        <v>53.058954393770854</v>
      </c>
      <c r="E53" s="416"/>
      <c r="F53" s="610">
        <v>1054</v>
      </c>
      <c r="G53" s="610">
        <v>505</v>
      </c>
      <c r="H53" s="586">
        <v>47.91271347248576</v>
      </c>
      <c r="J53" s="610">
        <v>1953</v>
      </c>
      <c r="K53" s="610">
        <v>982</v>
      </c>
      <c r="L53" s="586">
        <v>50.28161802355351</v>
      </c>
    </row>
    <row r="54" spans="1:12" ht="15">
      <c r="A54" s="432" t="s">
        <v>366</v>
      </c>
      <c r="B54" s="610">
        <v>325</v>
      </c>
      <c r="C54" s="610">
        <v>217</v>
      </c>
      <c r="D54" s="586">
        <v>66.76923076923077</v>
      </c>
      <c r="E54" s="416"/>
      <c r="F54" s="610">
        <v>373</v>
      </c>
      <c r="G54" s="610">
        <v>233</v>
      </c>
      <c r="H54" s="586">
        <v>62.46648793565683</v>
      </c>
      <c r="J54" s="610">
        <v>698</v>
      </c>
      <c r="K54" s="610">
        <v>450</v>
      </c>
      <c r="L54" s="586">
        <v>64.4699140401146</v>
      </c>
    </row>
    <row r="55" spans="1:12" ht="15">
      <c r="A55" s="432" t="s">
        <v>656</v>
      </c>
      <c r="B55" s="610">
        <v>746</v>
      </c>
      <c r="C55" s="610">
        <v>390</v>
      </c>
      <c r="D55" s="586">
        <v>52.278820375335116</v>
      </c>
      <c r="E55" s="416"/>
      <c r="F55" s="610">
        <v>841</v>
      </c>
      <c r="G55" s="610">
        <v>381</v>
      </c>
      <c r="H55" s="586">
        <v>45.30321046373365</v>
      </c>
      <c r="J55" s="610">
        <v>1587</v>
      </c>
      <c r="K55" s="610">
        <v>771</v>
      </c>
      <c r="L55" s="586">
        <v>48.582230623818525</v>
      </c>
    </row>
    <row r="56" spans="1:12" ht="12.75">
      <c r="A56" s="434" t="s">
        <v>562</v>
      </c>
      <c r="B56" s="610">
        <v>19</v>
      </c>
      <c r="C56" s="610">
        <v>13</v>
      </c>
      <c r="D56" s="586">
        <v>68.42105263157895</v>
      </c>
      <c r="E56" s="416"/>
      <c r="F56" s="610">
        <v>14</v>
      </c>
      <c r="G56" s="610">
        <v>10</v>
      </c>
      <c r="H56" s="586">
        <v>71.42857142857143</v>
      </c>
      <c r="J56" s="610">
        <v>33</v>
      </c>
      <c r="K56" s="610">
        <v>23</v>
      </c>
      <c r="L56" s="586">
        <v>69.6969696969697</v>
      </c>
    </row>
    <row r="57" spans="1:12" ht="12.75">
      <c r="A57" s="593" t="s">
        <v>608</v>
      </c>
      <c r="B57" s="610">
        <v>13</v>
      </c>
      <c r="C57" s="610">
        <v>12</v>
      </c>
      <c r="D57" s="586">
        <v>92.3076923076923</v>
      </c>
      <c r="E57" s="416"/>
      <c r="F57" s="610">
        <v>20</v>
      </c>
      <c r="G57" s="610">
        <v>17</v>
      </c>
      <c r="H57" s="586">
        <v>85</v>
      </c>
      <c r="J57" s="610">
        <v>33</v>
      </c>
      <c r="K57" s="610">
        <v>29</v>
      </c>
      <c r="L57" s="586">
        <v>87.87878787878788</v>
      </c>
    </row>
    <row r="58" spans="1:12" ht="12.75">
      <c r="A58" s="434" t="s">
        <v>563</v>
      </c>
      <c r="B58" s="610">
        <v>30</v>
      </c>
      <c r="C58" s="610">
        <v>18</v>
      </c>
      <c r="D58" s="586">
        <v>60</v>
      </c>
      <c r="E58" s="416"/>
      <c r="F58" s="610">
        <v>34</v>
      </c>
      <c r="G58" s="610">
        <v>19</v>
      </c>
      <c r="H58" s="586">
        <v>55.88235294117647</v>
      </c>
      <c r="J58" s="610">
        <v>64</v>
      </c>
      <c r="K58" s="610">
        <v>37</v>
      </c>
      <c r="L58" s="586">
        <v>57.8125</v>
      </c>
    </row>
    <row r="59" spans="1:12" ht="12.75">
      <c r="A59" s="433" t="s">
        <v>564</v>
      </c>
      <c r="B59" s="610">
        <v>68</v>
      </c>
      <c r="C59" s="610">
        <v>37</v>
      </c>
      <c r="D59" s="586">
        <v>54.41176470588235</v>
      </c>
      <c r="E59" s="416"/>
      <c r="F59" s="610">
        <v>58</v>
      </c>
      <c r="G59" s="610">
        <v>38</v>
      </c>
      <c r="H59" s="586">
        <v>65.51724137931035</v>
      </c>
      <c r="J59" s="610">
        <v>126</v>
      </c>
      <c r="K59" s="610">
        <v>75</v>
      </c>
      <c r="L59" s="586">
        <v>59.523809523809526</v>
      </c>
    </row>
    <row r="60" spans="1:12" ht="12.75">
      <c r="A60" s="434" t="s">
        <v>537</v>
      </c>
      <c r="B60" s="610">
        <v>2</v>
      </c>
      <c r="C60" s="610">
        <v>2</v>
      </c>
      <c r="D60" s="586">
        <v>100</v>
      </c>
      <c r="E60" s="416"/>
      <c r="F60" s="610">
        <v>6</v>
      </c>
      <c r="G60" s="610">
        <v>5</v>
      </c>
      <c r="H60" s="586">
        <v>83.33333333333334</v>
      </c>
      <c r="J60" s="610">
        <v>8</v>
      </c>
      <c r="K60" s="610">
        <v>7</v>
      </c>
      <c r="L60" s="586">
        <v>87.5</v>
      </c>
    </row>
    <row r="61" spans="1:12" ht="12.75">
      <c r="A61" s="433" t="s">
        <v>538</v>
      </c>
      <c r="B61" s="611">
        <v>143</v>
      </c>
      <c r="C61" s="611">
        <v>99</v>
      </c>
      <c r="D61" s="393">
        <v>0.692</v>
      </c>
      <c r="F61" s="611">
        <v>201</v>
      </c>
      <c r="G61" s="611">
        <v>126</v>
      </c>
      <c r="H61" s="393">
        <v>0.627</v>
      </c>
      <c r="J61" s="611">
        <v>344</v>
      </c>
      <c r="K61" s="611">
        <v>225</v>
      </c>
      <c r="L61" s="393">
        <v>0.654</v>
      </c>
    </row>
    <row r="62" spans="1:12" ht="12.75">
      <c r="A62" s="434" t="s">
        <v>302</v>
      </c>
      <c r="B62" s="610">
        <v>552</v>
      </c>
      <c r="C62" s="610">
        <v>260</v>
      </c>
      <c r="D62" s="586">
        <v>47.10144927536232</v>
      </c>
      <c r="F62" s="610">
        <v>752</v>
      </c>
      <c r="G62" s="610">
        <v>314</v>
      </c>
      <c r="H62" s="586">
        <v>41.75531914893617</v>
      </c>
      <c r="J62" s="610">
        <v>1304</v>
      </c>
      <c r="K62" s="610">
        <v>574</v>
      </c>
      <c r="L62" s="586">
        <v>44.018404907975466</v>
      </c>
    </row>
    <row r="63" spans="1:12" ht="12.75">
      <c r="A63" s="433" t="s">
        <v>539</v>
      </c>
      <c r="B63" s="610">
        <v>59</v>
      </c>
      <c r="C63" s="610">
        <v>35</v>
      </c>
      <c r="D63" s="586">
        <v>59.32203389830508</v>
      </c>
      <c r="F63" s="610">
        <v>49</v>
      </c>
      <c r="G63" s="610">
        <v>26</v>
      </c>
      <c r="H63" s="586">
        <v>53.061224489795926</v>
      </c>
      <c r="J63" s="610">
        <v>108</v>
      </c>
      <c r="K63" s="610">
        <v>61</v>
      </c>
      <c r="L63" s="586">
        <v>56.48148148148148</v>
      </c>
    </row>
    <row r="64" spans="1:12" ht="12.75">
      <c r="A64" s="434" t="s">
        <v>429</v>
      </c>
      <c r="B64" s="610">
        <v>2024</v>
      </c>
      <c r="C64" s="610">
        <v>1072</v>
      </c>
      <c r="D64" s="586">
        <v>52.96442687747036</v>
      </c>
      <c r="F64" s="610">
        <v>2087</v>
      </c>
      <c r="G64" s="610">
        <v>982</v>
      </c>
      <c r="H64" s="586">
        <v>47.05318639195016</v>
      </c>
      <c r="J64" s="610">
        <v>4111</v>
      </c>
      <c r="K64" s="610">
        <v>2054</v>
      </c>
      <c r="L64" s="586">
        <v>49.9635125273656</v>
      </c>
    </row>
    <row r="65" spans="1:12" ht="12.75">
      <c r="A65" s="433" t="s">
        <v>540</v>
      </c>
      <c r="B65" s="610">
        <v>34</v>
      </c>
      <c r="C65" s="610">
        <v>21</v>
      </c>
      <c r="D65" s="586">
        <v>61.764705882352935</v>
      </c>
      <c r="F65" s="610">
        <v>34</v>
      </c>
      <c r="G65" s="610">
        <v>15</v>
      </c>
      <c r="H65" s="586">
        <v>44.11764705882353</v>
      </c>
      <c r="J65" s="610">
        <v>68</v>
      </c>
      <c r="K65" s="610">
        <v>36</v>
      </c>
      <c r="L65" s="586">
        <v>52.94117647058823</v>
      </c>
    </row>
    <row r="66" spans="1:12" ht="12.75">
      <c r="A66" s="434" t="s">
        <v>541</v>
      </c>
      <c r="B66" s="610">
        <v>38</v>
      </c>
      <c r="C66" s="610">
        <v>29</v>
      </c>
      <c r="D66" s="586">
        <v>76.3157894736842</v>
      </c>
      <c r="F66" s="610">
        <v>36</v>
      </c>
      <c r="G66" s="610">
        <v>17</v>
      </c>
      <c r="H66" s="586">
        <v>47.22222222222223</v>
      </c>
      <c r="J66" s="610">
        <v>74</v>
      </c>
      <c r="K66" s="610">
        <v>46</v>
      </c>
      <c r="L66" s="586">
        <v>62.16216216216216</v>
      </c>
    </row>
    <row r="67" spans="1:12" ht="12.75">
      <c r="A67" s="433" t="s">
        <v>367</v>
      </c>
      <c r="B67" s="610">
        <v>725</v>
      </c>
      <c r="C67" s="610">
        <v>339</v>
      </c>
      <c r="D67" s="586">
        <v>46.758620689655174</v>
      </c>
      <c r="F67" s="610">
        <v>940</v>
      </c>
      <c r="G67" s="610">
        <v>370</v>
      </c>
      <c r="H67" s="586">
        <v>39.361702127659576</v>
      </c>
      <c r="J67" s="610">
        <v>1665</v>
      </c>
      <c r="K67" s="610">
        <v>709</v>
      </c>
      <c r="L67" s="586">
        <v>42.58258258258258</v>
      </c>
    </row>
    <row r="68" spans="1:12" ht="12.75">
      <c r="A68" s="434" t="s">
        <v>542</v>
      </c>
      <c r="B68" s="610">
        <v>214</v>
      </c>
      <c r="C68" s="610">
        <v>155</v>
      </c>
      <c r="D68" s="586">
        <v>72.42990654205607</v>
      </c>
      <c r="F68" s="610">
        <v>229</v>
      </c>
      <c r="G68" s="610">
        <v>159</v>
      </c>
      <c r="H68" s="586">
        <v>69.43231441048034</v>
      </c>
      <c r="J68" s="610">
        <v>443</v>
      </c>
      <c r="K68" s="610">
        <v>314</v>
      </c>
      <c r="L68" s="586">
        <v>70.8803611738149</v>
      </c>
    </row>
    <row r="69" spans="1:12" ht="12.75">
      <c r="A69" s="433" t="s">
        <v>543</v>
      </c>
      <c r="B69" s="610">
        <v>91</v>
      </c>
      <c r="C69" s="610">
        <v>61</v>
      </c>
      <c r="D69" s="586">
        <v>67.03296703296704</v>
      </c>
      <c r="F69" s="610">
        <v>75</v>
      </c>
      <c r="G69" s="610">
        <v>55</v>
      </c>
      <c r="H69" s="586">
        <v>73.33333333333333</v>
      </c>
      <c r="J69" s="610">
        <v>166</v>
      </c>
      <c r="K69" s="610">
        <v>116</v>
      </c>
      <c r="L69" s="586">
        <v>69.87951807228916</v>
      </c>
    </row>
    <row r="70" spans="1:12" ht="12.75">
      <c r="A70" s="434" t="s">
        <v>544</v>
      </c>
      <c r="B70" s="610">
        <v>13</v>
      </c>
      <c r="C70" s="610">
        <v>7</v>
      </c>
      <c r="D70" s="586">
        <v>53.84615384615385</v>
      </c>
      <c r="F70" s="610">
        <v>12</v>
      </c>
      <c r="G70" s="610">
        <v>6</v>
      </c>
      <c r="H70" s="586">
        <v>50</v>
      </c>
      <c r="J70" s="610">
        <v>25</v>
      </c>
      <c r="K70" s="610">
        <v>13</v>
      </c>
      <c r="L70" s="586">
        <v>52</v>
      </c>
    </row>
    <row r="71" spans="1:12" ht="12.75">
      <c r="A71" s="433" t="s">
        <v>368</v>
      </c>
      <c r="B71" s="610">
        <v>258</v>
      </c>
      <c r="C71" s="610">
        <v>173</v>
      </c>
      <c r="D71" s="586">
        <v>67.05426356589147</v>
      </c>
      <c r="F71" s="610">
        <v>333</v>
      </c>
      <c r="G71" s="610">
        <v>183</v>
      </c>
      <c r="H71" s="586">
        <v>54.95495495495496</v>
      </c>
      <c r="J71" s="610">
        <v>591</v>
      </c>
      <c r="K71" s="610">
        <v>356</v>
      </c>
      <c r="L71" s="586">
        <v>60.236886632825716</v>
      </c>
    </row>
    <row r="72" spans="1:12" ht="12.75">
      <c r="A72" s="434" t="s">
        <v>545</v>
      </c>
      <c r="B72" s="610">
        <v>126</v>
      </c>
      <c r="C72" s="610">
        <v>76</v>
      </c>
      <c r="D72" s="586">
        <v>60.317460317460316</v>
      </c>
      <c r="F72" s="610">
        <v>131</v>
      </c>
      <c r="G72" s="610">
        <v>71</v>
      </c>
      <c r="H72" s="586">
        <v>54.19847328244275</v>
      </c>
      <c r="J72" s="610">
        <v>257</v>
      </c>
      <c r="K72" s="610">
        <v>147</v>
      </c>
      <c r="L72" s="586">
        <v>57.19844357976653</v>
      </c>
    </row>
    <row r="73" spans="1:12" ht="12.75">
      <c r="A73" s="433" t="s">
        <v>546</v>
      </c>
      <c r="B73" s="610">
        <v>177</v>
      </c>
      <c r="C73" s="610">
        <v>105</v>
      </c>
      <c r="D73" s="586">
        <v>59.32203389830508</v>
      </c>
      <c r="F73" s="610">
        <v>165</v>
      </c>
      <c r="G73" s="610">
        <v>91</v>
      </c>
      <c r="H73" s="586">
        <v>55.15151515151515</v>
      </c>
      <c r="J73" s="610">
        <v>342</v>
      </c>
      <c r="K73" s="610">
        <v>196</v>
      </c>
      <c r="L73" s="586">
        <v>57.30994152046784</v>
      </c>
    </row>
    <row r="74" spans="1:12" ht="12.75">
      <c r="A74" s="434" t="s">
        <v>547</v>
      </c>
      <c r="B74" s="610">
        <v>141</v>
      </c>
      <c r="C74" s="610">
        <v>98</v>
      </c>
      <c r="D74" s="586">
        <v>69.50354609929077</v>
      </c>
      <c r="F74" s="610">
        <v>181</v>
      </c>
      <c r="G74" s="610">
        <v>97</v>
      </c>
      <c r="H74" s="586">
        <v>53.59116022099448</v>
      </c>
      <c r="J74" s="610">
        <v>322</v>
      </c>
      <c r="K74" s="610">
        <v>195</v>
      </c>
      <c r="L74" s="586">
        <v>60.55900621118012</v>
      </c>
    </row>
    <row r="75" spans="1:12" ht="12.75">
      <c r="A75" s="433" t="s">
        <v>303</v>
      </c>
      <c r="B75" s="610">
        <v>3015</v>
      </c>
      <c r="C75" s="610">
        <v>1215</v>
      </c>
      <c r="D75" s="586">
        <v>40.298507462686565</v>
      </c>
      <c r="F75" s="610">
        <v>3559</v>
      </c>
      <c r="G75" s="610">
        <v>1275</v>
      </c>
      <c r="H75" s="586">
        <v>35.824669851081765</v>
      </c>
      <c r="J75" s="610">
        <v>6574</v>
      </c>
      <c r="K75" s="610">
        <v>2490</v>
      </c>
      <c r="L75" s="586">
        <v>37.876483115302705</v>
      </c>
    </row>
    <row r="76" spans="1:12" ht="12.75">
      <c r="A76" s="434" t="s">
        <v>548</v>
      </c>
      <c r="B76" s="610">
        <v>156</v>
      </c>
      <c r="C76" s="610">
        <v>85</v>
      </c>
      <c r="D76" s="586">
        <v>54.48717948717948</v>
      </c>
      <c r="F76" s="610">
        <v>172</v>
      </c>
      <c r="G76" s="610">
        <v>90</v>
      </c>
      <c r="H76" s="586">
        <v>52.325581395348834</v>
      </c>
      <c r="J76" s="610">
        <v>328</v>
      </c>
      <c r="K76" s="610">
        <v>175</v>
      </c>
      <c r="L76" s="586">
        <v>53.353658536585364</v>
      </c>
    </row>
    <row r="77" spans="1:12" ht="12.75">
      <c r="A77" s="433" t="s">
        <v>304</v>
      </c>
      <c r="B77" s="610">
        <v>917</v>
      </c>
      <c r="C77" s="610">
        <v>502</v>
      </c>
      <c r="D77" s="586">
        <v>54.74372955288985</v>
      </c>
      <c r="F77" s="610">
        <v>975</v>
      </c>
      <c r="G77" s="610">
        <v>430</v>
      </c>
      <c r="H77" s="586">
        <v>44.1025641025641</v>
      </c>
      <c r="J77" s="610">
        <v>1892</v>
      </c>
      <c r="K77" s="610">
        <v>932</v>
      </c>
      <c r="L77" s="586">
        <v>49.2600422832981</v>
      </c>
    </row>
    <row r="78" spans="1:12" ht="12.75">
      <c r="A78" s="434" t="s">
        <v>305</v>
      </c>
      <c r="B78" s="610">
        <v>615</v>
      </c>
      <c r="C78" s="610">
        <v>378</v>
      </c>
      <c r="D78" s="586">
        <v>61.46341463414634</v>
      </c>
      <c r="F78" s="610">
        <v>588</v>
      </c>
      <c r="G78" s="610">
        <v>311</v>
      </c>
      <c r="H78" s="586">
        <v>52.89115646258503</v>
      </c>
      <c r="J78" s="610">
        <v>1203</v>
      </c>
      <c r="K78" s="610">
        <v>689</v>
      </c>
      <c r="L78" s="586">
        <v>57.27348295926849</v>
      </c>
    </row>
    <row r="79" spans="1:12" ht="12.75">
      <c r="A79" s="433" t="s">
        <v>609</v>
      </c>
      <c r="B79" s="610">
        <v>55</v>
      </c>
      <c r="C79" s="610">
        <v>39</v>
      </c>
      <c r="D79" s="586">
        <v>70.9090909090909</v>
      </c>
      <c r="F79" s="610">
        <v>53</v>
      </c>
      <c r="G79" s="610">
        <v>35</v>
      </c>
      <c r="H79" s="586">
        <v>66.0377358490566</v>
      </c>
      <c r="J79" s="610">
        <v>108</v>
      </c>
      <c r="K79" s="610">
        <v>74</v>
      </c>
      <c r="L79" s="586">
        <v>68.51851851851852</v>
      </c>
    </row>
    <row r="80" spans="1:12" ht="12.75">
      <c r="A80" s="434" t="s">
        <v>565</v>
      </c>
      <c r="B80" s="610">
        <v>55</v>
      </c>
      <c r="C80" s="610">
        <v>41</v>
      </c>
      <c r="D80" s="586">
        <v>74.54545454545455</v>
      </c>
      <c r="F80" s="610">
        <v>42</v>
      </c>
      <c r="G80" s="610">
        <v>30</v>
      </c>
      <c r="H80" s="586">
        <v>71.42857142857143</v>
      </c>
      <c r="J80" s="610">
        <v>97</v>
      </c>
      <c r="K80" s="610">
        <v>71</v>
      </c>
      <c r="L80" s="586">
        <v>73.19587628865979</v>
      </c>
    </row>
    <row r="81" spans="1:12" ht="12.75">
      <c r="A81" s="433" t="s">
        <v>306</v>
      </c>
      <c r="B81" s="610">
        <v>644</v>
      </c>
      <c r="C81" s="610">
        <v>374</v>
      </c>
      <c r="D81" s="586">
        <v>58.07453416149068</v>
      </c>
      <c r="F81" s="610">
        <v>811</v>
      </c>
      <c r="G81" s="610">
        <v>412</v>
      </c>
      <c r="H81" s="586">
        <v>50.801479654747226</v>
      </c>
      <c r="J81" s="610">
        <v>1455</v>
      </c>
      <c r="K81" s="610">
        <v>786</v>
      </c>
      <c r="L81" s="586">
        <v>54.02061855670103</v>
      </c>
    </row>
    <row r="82" spans="1:12" ht="12.75">
      <c r="A82" s="434" t="s">
        <v>566</v>
      </c>
      <c r="B82" s="610">
        <v>1</v>
      </c>
      <c r="C82" s="610">
        <v>1</v>
      </c>
      <c r="D82" s="586">
        <v>100</v>
      </c>
      <c r="F82" s="610">
        <v>4</v>
      </c>
      <c r="G82" s="610">
        <v>4</v>
      </c>
      <c r="H82" s="586">
        <v>100</v>
      </c>
      <c r="J82" s="610">
        <v>5</v>
      </c>
      <c r="K82" s="610">
        <v>5</v>
      </c>
      <c r="L82" s="586">
        <v>100</v>
      </c>
    </row>
    <row r="83" spans="1:12" ht="12.75">
      <c r="A83" s="433" t="s">
        <v>40</v>
      </c>
      <c r="B83" s="610">
        <v>1426</v>
      </c>
      <c r="C83" s="610">
        <v>655</v>
      </c>
      <c r="D83" s="586">
        <v>45.93267882187938</v>
      </c>
      <c r="F83" s="610">
        <v>1604</v>
      </c>
      <c r="G83" s="610">
        <v>658</v>
      </c>
      <c r="H83" s="586">
        <v>41.02244389027432</v>
      </c>
      <c r="J83" s="610">
        <v>3030</v>
      </c>
      <c r="K83" s="610">
        <v>1313</v>
      </c>
      <c r="L83" s="586">
        <v>43.33333333333333</v>
      </c>
    </row>
    <row r="84" spans="1:12" ht="12.75">
      <c r="A84" s="434" t="s">
        <v>567</v>
      </c>
      <c r="B84" s="610">
        <v>211</v>
      </c>
      <c r="C84" s="610">
        <v>112</v>
      </c>
      <c r="D84" s="586">
        <v>53.08056872037915</v>
      </c>
      <c r="F84" s="610">
        <v>234</v>
      </c>
      <c r="G84" s="610">
        <v>124</v>
      </c>
      <c r="H84" s="586">
        <v>52.99145299145299</v>
      </c>
      <c r="J84" s="610">
        <v>445</v>
      </c>
      <c r="K84" s="610">
        <v>236</v>
      </c>
      <c r="L84" s="586">
        <v>53.03370786516854</v>
      </c>
    </row>
    <row r="85" spans="1:12" ht="12.75">
      <c r="A85" s="433" t="s">
        <v>549</v>
      </c>
      <c r="B85" s="610">
        <v>124</v>
      </c>
      <c r="C85" s="610">
        <v>92</v>
      </c>
      <c r="D85" s="586">
        <v>74.19354838709677</v>
      </c>
      <c r="F85" s="610">
        <v>167</v>
      </c>
      <c r="G85" s="610">
        <v>103</v>
      </c>
      <c r="H85" s="586">
        <v>61.67664670658682</v>
      </c>
      <c r="J85" s="610">
        <v>291</v>
      </c>
      <c r="K85" s="610">
        <v>195</v>
      </c>
      <c r="L85" s="586">
        <v>67.01030927835052</v>
      </c>
    </row>
    <row r="86" spans="1:12" ht="12.75">
      <c r="A86" s="434" t="s">
        <v>550</v>
      </c>
      <c r="B86" s="610">
        <v>109</v>
      </c>
      <c r="C86" s="610">
        <v>63</v>
      </c>
      <c r="D86" s="586">
        <v>57.79816513761468</v>
      </c>
      <c r="F86" s="610">
        <v>151</v>
      </c>
      <c r="G86" s="610">
        <v>75</v>
      </c>
      <c r="H86" s="586">
        <v>49.66887417218543</v>
      </c>
      <c r="J86" s="610">
        <v>260</v>
      </c>
      <c r="K86" s="610">
        <v>138</v>
      </c>
      <c r="L86" s="586">
        <v>53.07692307692307</v>
      </c>
    </row>
    <row r="87" spans="1:12" ht="12.75">
      <c r="A87" s="433" t="s">
        <v>551</v>
      </c>
      <c r="B87" s="610">
        <v>27</v>
      </c>
      <c r="C87" s="610">
        <v>16</v>
      </c>
      <c r="D87" s="586">
        <v>59.25925925925926</v>
      </c>
      <c r="F87" s="610">
        <v>38</v>
      </c>
      <c r="G87" s="610">
        <v>19</v>
      </c>
      <c r="H87" s="586">
        <v>50</v>
      </c>
      <c r="J87" s="610">
        <v>65</v>
      </c>
      <c r="K87" s="610">
        <v>35</v>
      </c>
      <c r="L87" s="586">
        <v>53.84615384615385</v>
      </c>
    </row>
    <row r="88" spans="1:12" ht="12.75">
      <c r="A88" s="434" t="s">
        <v>552</v>
      </c>
      <c r="B88" s="612">
        <v>185</v>
      </c>
      <c r="C88" s="612">
        <v>111</v>
      </c>
      <c r="D88" s="587">
        <v>60</v>
      </c>
      <c r="F88" s="612">
        <v>155</v>
      </c>
      <c r="G88" s="612">
        <v>72</v>
      </c>
      <c r="H88" s="587">
        <v>46.45161290322581</v>
      </c>
      <c r="J88" s="612">
        <v>340</v>
      </c>
      <c r="K88" s="612">
        <v>183</v>
      </c>
      <c r="L88" s="587">
        <v>53.8235294117647</v>
      </c>
    </row>
    <row r="89" spans="1:12" s="418" customFormat="1" ht="18">
      <c r="A89" s="417" t="s">
        <v>43</v>
      </c>
      <c r="B89" s="613">
        <v>59775</v>
      </c>
      <c r="C89" s="614">
        <v>30215</v>
      </c>
      <c r="D89" s="585">
        <v>50.54788791300711</v>
      </c>
      <c r="E89" s="588"/>
      <c r="F89" s="614">
        <v>65602</v>
      </c>
      <c r="G89" s="614">
        <v>29239</v>
      </c>
      <c r="H89" s="585">
        <v>44.57028749123502</v>
      </c>
      <c r="I89" s="588"/>
      <c r="J89" s="614">
        <v>125377</v>
      </c>
      <c r="K89" s="614">
        <v>59454</v>
      </c>
      <c r="L89" s="589">
        <v>47.42018073490353</v>
      </c>
    </row>
    <row r="90" ht="12.75">
      <c r="A90" s="112" t="s">
        <v>397</v>
      </c>
    </row>
    <row r="91" ht="12.75">
      <c r="A91" s="112" t="s">
        <v>553</v>
      </c>
    </row>
    <row r="92" ht="12.75">
      <c r="A92" s="112" t="s">
        <v>554</v>
      </c>
    </row>
    <row r="93" ht="12.75">
      <c r="A93" t="s">
        <v>683</v>
      </c>
    </row>
  </sheetData>
  <printOptions/>
  <pageMargins left="0.7480314960629921" right="0.7480314960629921" top="0.5905511811023623" bottom="0.1968503937007874" header="0.11811023622047245" footer="0.11811023622047245"/>
  <pageSetup fitToHeight="1" fitToWidth="1" horizontalDpi="600" verticalDpi="600" orientation="portrait" paperSize="9" scale="57" r:id="rId1"/>
  <headerFooter alignWithMargins="0">
    <oddHeader>&amp;R&amp;16ROAD TRANSPORT VEHICLES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3" max="4" width="0" style="0" hidden="1" customWidth="1"/>
    <col min="5" max="5" width="9.28125" style="0" hidden="1" customWidth="1"/>
    <col min="8" max="8" width="9.421875" style="0" customWidth="1"/>
    <col min="9" max="10" width="11.00390625" style="0" bestFit="1" customWidth="1"/>
    <col min="11" max="11" width="9.8515625" style="0" customWidth="1"/>
    <col min="14" max="14" width="9.00390625" style="0" customWidth="1"/>
    <col min="15" max="15" width="10.28125" style="0" customWidth="1"/>
    <col min="16" max="16" width="0.9921875" style="0" customWidth="1"/>
    <col min="17" max="17" width="13.57421875" style="0" customWidth="1"/>
    <col min="18" max="18" width="10.8515625" style="0" customWidth="1"/>
  </cols>
  <sheetData>
    <row r="1" spans="1:16" s="53" customFormat="1" ht="23.25" customHeight="1">
      <c r="A1" s="108" t="s">
        <v>433</v>
      </c>
      <c r="D1" s="54"/>
      <c r="F1" s="54"/>
      <c r="I1" s="54"/>
      <c r="N1" s="54"/>
      <c r="P1" s="144"/>
    </row>
    <row r="2" spans="1:17" s="53" customFormat="1" ht="15.75" customHeight="1">
      <c r="A2" s="279"/>
      <c r="B2" s="280"/>
      <c r="C2" s="280"/>
      <c r="D2" s="279"/>
      <c r="E2" s="279"/>
      <c r="F2" s="279"/>
      <c r="G2" s="280" t="s">
        <v>229</v>
      </c>
      <c r="H2" s="280"/>
      <c r="I2" s="279"/>
      <c r="J2" s="280"/>
      <c r="K2" s="280"/>
      <c r="L2" s="280"/>
      <c r="M2" s="281"/>
      <c r="N2" s="279"/>
      <c r="O2" s="280"/>
      <c r="Q2" s="271" t="s">
        <v>331</v>
      </c>
    </row>
    <row r="3" spans="1:17" s="53" customFormat="1" ht="20.25" customHeight="1">
      <c r="A3" s="144"/>
      <c r="B3" s="282"/>
      <c r="C3" s="283"/>
      <c r="D3" s="144"/>
      <c r="E3" s="144"/>
      <c r="F3" s="283" t="s">
        <v>114</v>
      </c>
      <c r="G3" s="283" t="s">
        <v>115</v>
      </c>
      <c r="H3" s="283" t="s">
        <v>116</v>
      </c>
      <c r="I3" s="283" t="s">
        <v>117</v>
      </c>
      <c r="J3" s="283" t="s">
        <v>118</v>
      </c>
      <c r="K3" s="283" t="s">
        <v>119</v>
      </c>
      <c r="L3" s="283" t="s">
        <v>120</v>
      </c>
      <c r="M3" s="283" t="s">
        <v>287</v>
      </c>
      <c r="N3" s="283" t="s">
        <v>139</v>
      </c>
      <c r="O3" s="283" t="s">
        <v>140</v>
      </c>
      <c r="P3" s="144"/>
      <c r="Q3" s="274" t="s">
        <v>202</v>
      </c>
    </row>
    <row r="4" spans="1:17" ht="12.75">
      <c r="A4" s="1"/>
      <c r="B4" s="1"/>
      <c r="C4" s="1"/>
      <c r="F4" s="1"/>
      <c r="G4" s="1"/>
      <c r="H4" s="1"/>
      <c r="I4" s="1"/>
      <c r="J4" s="1"/>
      <c r="K4" s="1"/>
      <c r="L4" s="1"/>
      <c r="M4" s="39"/>
      <c r="O4" s="39" t="s">
        <v>145</v>
      </c>
      <c r="Q4" s="262" t="s">
        <v>150</v>
      </c>
    </row>
    <row r="5" spans="1:17" ht="15">
      <c r="A5" s="249" t="s">
        <v>354</v>
      </c>
      <c r="B5" s="8"/>
      <c r="C5" s="43"/>
      <c r="F5" s="97">
        <v>28.22</v>
      </c>
      <c r="G5" s="97">
        <v>56.83</v>
      </c>
      <c r="H5" s="97">
        <v>61.98</v>
      </c>
      <c r="I5" s="97">
        <v>63.92</v>
      </c>
      <c r="J5" s="97">
        <v>51.18</v>
      </c>
      <c r="K5" s="97">
        <v>37.02</v>
      </c>
      <c r="L5" s="97">
        <v>22.57</v>
      </c>
      <c r="M5" s="97">
        <v>49.16</v>
      </c>
      <c r="N5" s="97">
        <v>67.63</v>
      </c>
      <c r="O5" s="97">
        <v>33.78</v>
      </c>
      <c r="Q5" s="371">
        <v>1854</v>
      </c>
    </row>
    <row r="6" spans="1:17" ht="15">
      <c r="A6" s="249" t="s">
        <v>355</v>
      </c>
      <c r="B6" s="8"/>
      <c r="C6" s="43"/>
      <c r="F6" s="97">
        <v>39.13</v>
      </c>
      <c r="G6" s="97">
        <v>63.44</v>
      </c>
      <c r="H6" s="97">
        <v>71.77</v>
      </c>
      <c r="I6" s="97">
        <v>70.64</v>
      </c>
      <c r="J6" s="97">
        <v>63.12</v>
      </c>
      <c r="K6" s="97">
        <v>50.18</v>
      </c>
      <c r="L6" s="97">
        <v>28.51</v>
      </c>
      <c r="M6" s="97">
        <v>58.1</v>
      </c>
      <c r="N6" s="97">
        <v>72.76</v>
      </c>
      <c r="O6" s="97">
        <v>45.66</v>
      </c>
      <c r="Q6" s="371">
        <v>1895</v>
      </c>
    </row>
    <row r="7" spans="1:17" ht="15">
      <c r="A7" s="249" t="s">
        <v>356</v>
      </c>
      <c r="B7" s="8"/>
      <c r="C7" s="43"/>
      <c r="F7" s="250">
        <v>46.43</v>
      </c>
      <c r="G7" s="250">
        <v>72.79</v>
      </c>
      <c r="H7" s="250">
        <v>77.32</v>
      </c>
      <c r="I7" s="250">
        <v>72.52</v>
      </c>
      <c r="J7" s="250">
        <v>57.14</v>
      </c>
      <c r="K7" s="250">
        <v>48.75</v>
      </c>
      <c r="L7" s="250">
        <v>28.51</v>
      </c>
      <c r="M7" s="250">
        <v>60.3</v>
      </c>
      <c r="N7" s="250">
        <v>77.33</v>
      </c>
      <c r="O7" s="250">
        <v>45.72</v>
      </c>
      <c r="P7" s="284"/>
      <c r="Q7" s="372">
        <v>1627</v>
      </c>
    </row>
    <row r="8" spans="1:17" ht="15">
      <c r="A8" s="249" t="s">
        <v>357</v>
      </c>
      <c r="B8" s="8"/>
      <c r="C8" s="43"/>
      <c r="D8" s="1"/>
      <c r="F8" s="97">
        <v>38.121880000000004</v>
      </c>
      <c r="G8" s="97">
        <v>66.12051</v>
      </c>
      <c r="H8" s="97">
        <v>75.74843999999999</v>
      </c>
      <c r="I8" s="97">
        <v>74.29825</v>
      </c>
      <c r="J8" s="97">
        <v>66.10891</v>
      </c>
      <c r="K8" s="97">
        <v>60.71927</v>
      </c>
      <c r="L8" s="97">
        <v>32.521679999999996</v>
      </c>
      <c r="M8" s="97">
        <v>63.114459999999994</v>
      </c>
      <c r="N8" s="97">
        <v>77.05046</v>
      </c>
      <c r="O8" s="97">
        <v>50.540859999999995</v>
      </c>
      <c r="Q8" s="371">
        <v>1729</v>
      </c>
    </row>
    <row r="9" spans="1:17" ht="15" customHeight="1">
      <c r="A9" s="249" t="s">
        <v>484</v>
      </c>
      <c r="B9" s="1"/>
      <c r="C9" s="1"/>
      <c r="D9" s="1"/>
      <c r="E9" s="1"/>
      <c r="F9" s="97">
        <v>40.06893580353296</v>
      </c>
      <c r="G9" s="97">
        <v>73.99788231734988</v>
      </c>
      <c r="H9" s="97">
        <v>76.69241057945376</v>
      </c>
      <c r="I9" s="97">
        <v>79.23826993628114</v>
      </c>
      <c r="J9" s="97">
        <v>67.34800231615519</v>
      </c>
      <c r="K9" s="97">
        <v>63.40907796571559</v>
      </c>
      <c r="L9" s="97">
        <v>29.217115689381934</v>
      </c>
      <c r="M9" s="97">
        <v>64.64658795626165</v>
      </c>
      <c r="N9" s="97">
        <v>75.66586848406706</v>
      </c>
      <c r="O9" s="97">
        <v>54.74250703758899</v>
      </c>
      <c r="Q9" s="371">
        <v>1120</v>
      </c>
    </row>
    <row r="10" spans="1:17" ht="15" customHeight="1">
      <c r="A10" s="249" t="s">
        <v>485</v>
      </c>
      <c r="B10" s="1"/>
      <c r="C10" s="1"/>
      <c r="D10" s="1"/>
      <c r="E10" s="1"/>
      <c r="F10" s="97">
        <v>25.981264081584253</v>
      </c>
      <c r="G10" s="97">
        <v>66.23875968992247</v>
      </c>
      <c r="H10" s="97">
        <v>78.95379108363163</v>
      </c>
      <c r="I10" s="97">
        <v>80.90300457217505</v>
      </c>
      <c r="J10" s="97">
        <v>72.31769389709217</v>
      </c>
      <c r="K10" s="97">
        <v>69.47708760803332</v>
      </c>
      <c r="L10" s="97">
        <v>35.36840585985422</v>
      </c>
      <c r="M10" s="97">
        <v>66.86544429230035</v>
      </c>
      <c r="N10" s="97">
        <v>79.1109696583917</v>
      </c>
      <c r="O10" s="97">
        <v>56.5087341469251</v>
      </c>
      <c r="Q10" s="371">
        <v>1212</v>
      </c>
    </row>
    <row r="11" spans="1:17" ht="15" customHeight="1">
      <c r="A11" s="249" t="s">
        <v>358</v>
      </c>
      <c r="B11" s="1"/>
      <c r="C11" s="1"/>
      <c r="D11" s="1"/>
      <c r="E11" s="1"/>
      <c r="F11" s="97">
        <v>36.62627136983337</v>
      </c>
      <c r="G11" s="97">
        <v>64.80361173814899</v>
      </c>
      <c r="H11" s="97">
        <v>78.50141277427007</v>
      </c>
      <c r="I11" s="97">
        <v>83.10103109589599</v>
      </c>
      <c r="J11" s="97">
        <v>73.41348287408722</v>
      </c>
      <c r="K11" s="97">
        <v>68.1300137594434</v>
      </c>
      <c r="L11" s="97">
        <v>38.98380355276907</v>
      </c>
      <c r="M11" s="97">
        <v>67.26935009659401</v>
      </c>
      <c r="N11" s="97">
        <v>77.19613488919198</v>
      </c>
      <c r="O11" s="97">
        <v>58.50733149037543</v>
      </c>
      <c r="Q11" s="371">
        <v>3041</v>
      </c>
    </row>
    <row r="12" spans="1:17" ht="15" customHeight="1">
      <c r="A12" s="249" t="s">
        <v>359</v>
      </c>
      <c r="B12" s="1"/>
      <c r="C12" s="1"/>
      <c r="D12" s="1"/>
      <c r="E12" s="1"/>
      <c r="F12" s="97">
        <v>31.661231040016563</v>
      </c>
      <c r="G12" s="97">
        <v>65.30096990300972</v>
      </c>
      <c r="H12" s="97">
        <v>79.96682403981114</v>
      </c>
      <c r="I12" s="97">
        <v>79.84775710495742</v>
      </c>
      <c r="J12" s="97">
        <v>74.71892538411997</v>
      </c>
      <c r="K12" s="97">
        <v>64.70367591897974</v>
      </c>
      <c r="L12" s="97">
        <v>43.06480920654149</v>
      </c>
      <c r="M12" s="97">
        <v>67.28760778776942</v>
      </c>
      <c r="N12" s="97">
        <v>77.68030854055093</v>
      </c>
      <c r="O12" s="97">
        <v>57.70057647305036</v>
      </c>
      <c r="Q12" s="371">
        <v>3236</v>
      </c>
    </row>
    <row r="13" spans="1:17" ht="15" customHeight="1">
      <c r="A13" s="249" t="s">
        <v>404</v>
      </c>
      <c r="B13" s="1"/>
      <c r="C13" s="1"/>
      <c r="D13" s="1"/>
      <c r="E13" s="1"/>
      <c r="F13" s="97">
        <v>31.84082325250424</v>
      </c>
      <c r="G13" s="97">
        <v>62.128096145390586</v>
      </c>
      <c r="H13" s="97">
        <v>76.09322033898306</v>
      </c>
      <c r="I13" s="97">
        <v>80.49373133320958</v>
      </c>
      <c r="J13" s="97">
        <v>79.02204456405588</v>
      </c>
      <c r="K13" s="97">
        <v>68.73224156635843</v>
      </c>
      <c r="L13" s="97">
        <v>44.717704340619505</v>
      </c>
      <c r="M13" s="97">
        <v>66.84838357967266</v>
      </c>
      <c r="N13" s="97">
        <v>76.21969742997751</v>
      </c>
      <c r="O13" s="97">
        <v>58.27176357211693</v>
      </c>
      <c r="Q13" s="371">
        <v>3189</v>
      </c>
    </row>
    <row r="14" spans="1:17" ht="15" customHeight="1">
      <c r="A14" s="249" t="s">
        <v>457</v>
      </c>
      <c r="B14" s="1"/>
      <c r="C14" s="1"/>
      <c r="D14" s="1"/>
      <c r="E14" s="1"/>
      <c r="F14" s="97">
        <v>39.019106865141076</v>
      </c>
      <c r="G14" s="97">
        <v>59.51731471635304</v>
      </c>
      <c r="H14" s="97">
        <v>80.59580524640717</v>
      </c>
      <c r="I14" s="97">
        <v>81.01114716613145</v>
      </c>
      <c r="J14" s="97">
        <v>81.06445811221884</v>
      </c>
      <c r="K14" s="97">
        <v>70.36229249969709</v>
      </c>
      <c r="L14" s="97">
        <v>47.181098696461824</v>
      </c>
      <c r="M14" s="97">
        <v>69.04367439817956</v>
      </c>
      <c r="N14" s="97">
        <v>79.29984464008285</v>
      </c>
      <c r="O14" s="97">
        <v>59.50809568444164</v>
      </c>
      <c r="P14" s="1"/>
      <c r="Q14" s="425">
        <v>2923</v>
      </c>
    </row>
    <row r="15" spans="1:17" ht="15" customHeight="1">
      <c r="A15" s="249" t="s">
        <v>588</v>
      </c>
      <c r="B15" s="1"/>
      <c r="C15" s="1"/>
      <c r="D15" s="1"/>
      <c r="E15" s="1"/>
      <c r="F15" s="563">
        <v>35.036367902393245</v>
      </c>
      <c r="G15" s="563">
        <v>59.68846484202707</v>
      </c>
      <c r="H15" s="563">
        <v>79.34333048360635</v>
      </c>
      <c r="I15" s="563">
        <v>81.7479633573336</v>
      </c>
      <c r="J15" s="563">
        <v>82.1747190360329</v>
      </c>
      <c r="K15" s="563">
        <v>69.59408903853348</v>
      </c>
      <c r="L15" s="563">
        <v>48.156070847950716</v>
      </c>
      <c r="M15" s="563">
        <v>68.85201663858467</v>
      </c>
      <c r="N15" s="563">
        <v>78.47877687796705</v>
      </c>
      <c r="O15" s="563">
        <v>60.26881318790777</v>
      </c>
      <c r="P15" s="564"/>
      <c r="Q15" s="565">
        <v>2889</v>
      </c>
    </row>
    <row r="16" spans="1:17" ht="6" customHeight="1">
      <c r="A16" s="297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598"/>
      <c r="P16" s="284"/>
      <c r="Q16" s="284"/>
    </row>
    <row r="17" spans="1:15" ht="12.75">
      <c r="A17" t="s">
        <v>321</v>
      </c>
      <c r="O17" s="175"/>
    </row>
    <row r="18" spans="1:15" ht="12.75">
      <c r="A18" t="s">
        <v>316</v>
      </c>
      <c r="O18" s="175"/>
    </row>
    <row r="19" spans="1:15" ht="12.75">
      <c r="A19" t="s">
        <v>681</v>
      </c>
      <c r="O19" s="175"/>
    </row>
    <row r="20" spans="13:15" ht="12.75">
      <c r="M20" s="174"/>
      <c r="O20" s="175"/>
    </row>
    <row r="21" spans="1:17" s="53" customFormat="1" ht="18.75">
      <c r="A21" s="209" t="s">
        <v>639</v>
      </c>
      <c r="B21" s="208"/>
      <c r="C21" s="208"/>
      <c r="D21" s="194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8" ht="10.5" customHeight="1">
      <c r="A22" s="26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08"/>
      <c r="O22" s="272"/>
      <c r="P22" s="276"/>
      <c r="Q22" s="57"/>
      <c r="R22" s="1"/>
    </row>
    <row r="23" spans="1:17" ht="15.75">
      <c r="A23" s="268"/>
      <c r="B23" s="269"/>
      <c r="C23" s="269"/>
      <c r="D23" s="270"/>
      <c r="E23" s="270"/>
      <c r="F23" s="270"/>
      <c r="G23" s="270"/>
      <c r="H23" s="270"/>
      <c r="I23" s="269"/>
      <c r="J23" s="269" t="s">
        <v>229</v>
      </c>
      <c r="K23" s="269"/>
      <c r="L23" s="269"/>
      <c r="M23" s="269"/>
      <c r="N23" s="269"/>
      <c r="O23" s="271" t="s">
        <v>314</v>
      </c>
      <c r="Q23" s="621" t="s">
        <v>331</v>
      </c>
    </row>
    <row r="24" spans="1:17" s="53" customFormat="1" ht="32.25" customHeight="1">
      <c r="A24" s="272"/>
      <c r="B24" s="272"/>
      <c r="C24" s="273" t="s">
        <v>114</v>
      </c>
      <c r="D24" s="272"/>
      <c r="E24" s="272"/>
      <c r="F24" s="272"/>
      <c r="G24" s="272"/>
      <c r="H24" s="273" t="s">
        <v>114</v>
      </c>
      <c r="I24" s="273" t="s">
        <v>115</v>
      </c>
      <c r="J24" s="273" t="s">
        <v>116</v>
      </c>
      <c r="K24" s="273" t="s">
        <v>117</v>
      </c>
      <c r="L24" s="273" t="s">
        <v>118</v>
      </c>
      <c r="M24" s="273" t="s">
        <v>119</v>
      </c>
      <c r="N24" s="274" t="s">
        <v>120</v>
      </c>
      <c r="O24" s="274" t="s">
        <v>315</v>
      </c>
      <c r="P24" s="144"/>
      <c r="Q24" s="622"/>
    </row>
    <row r="25" spans="1:17" ht="15">
      <c r="A25" s="114"/>
      <c r="B25" s="194"/>
      <c r="C25" s="194"/>
      <c r="D25" s="114"/>
      <c r="E25" s="114"/>
      <c r="F25" s="114"/>
      <c r="G25" s="114"/>
      <c r="H25" s="114"/>
      <c r="I25" s="194"/>
      <c r="J25" s="194"/>
      <c r="K25" s="194"/>
      <c r="L25" s="194"/>
      <c r="M25" s="194"/>
      <c r="N25" s="251" t="s">
        <v>145</v>
      </c>
      <c r="O25" s="194"/>
      <c r="Q25" s="262" t="s">
        <v>150</v>
      </c>
    </row>
    <row r="26" spans="1:17" ht="6" customHeight="1">
      <c r="A26" s="194"/>
      <c r="B26" s="194"/>
      <c r="C26" s="194"/>
      <c r="D26" s="114"/>
      <c r="E26" s="114"/>
      <c r="F26" s="114"/>
      <c r="G26" s="114"/>
      <c r="H26" s="114"/>
      <c r="I26" s="194"/>
      <c r="J26" s="194"/>
      <c r="K26" s="194"/>
      <c r="L26" s="194"/>
      <c r="M26" s="194"/>
      <c r="N26" s="251"/>
      <c r="O26" s="194"/>
      <c r="Q26" s="262"/>
    </row>
    <row r="27" spans="1:17" ht="32.25" customHeight="1">
      <c r="A27" s="263" t="s">
        <v>342</v>
      </c>
      <c r="B27" s="194"/>
      <c r="C27" s="194"/>
      <c r="D27" s="114"/>
      <c r="E27" s="114"/>
      <c r="F27" s="114"/>
      <c r="G27" s="114"/>
      <c r="H27" s="395">
        <v>30</v>
      </c>
      <c r="I27" s="395">
        <v>55</v>
      </c>
      <c r="J27" s="395">
        <v>77</v>
      </c>
      <c r="K27" s="395">
        <v>80</v>
      </c>
      <c r="L27" s="395">
        <v>78</v>
      </c>
      <c r="M27" s="395">
        <v>74</v>
      </c>
      <c r="N27" s="395">
        <v>50</v>
      </c>
      <c r="O27" s="395">
        <v>67</v>
      </c>
      <c r="P27" s="114"/>
      <c r="Q27" s="605">
        <v>12801</v>
      </c>
    </row>
    <row r="28" spans="1:17" ht="6" customHeight="1">
      <c r="A28" s="114"/>
      <c r="B28" s="194"/>
      <c r="C28" s="194"/>
      <c r="D28" s="114"/>
      <c r="E28" s="114"/>
      <c r="F28" s="264"/>
      <c r="G28" s="114"/>
      <c r="H28" s="402"/>
      <c r="I28" s="402"/>
      <c r="J28" s="402"/>
      <c r="K28" s="402"/>
      <c r="L28" s="402"/>
      <c r="M28" s="402"/>
      <c r="N28" s="402"/>
      <c r="O28" s="402"/>
      <c r="P28" s="114"/>
      <c r="Q28" s="606"/>
    </row>
    <row r="29" spans="1:17" ht="15.75">
      <c r="A29" s="201" t="s">
        <v>240</v>
      </c>
      <c r="B29" s="114"/>
      <c r="C29" s="194">
        <v>47</v>
      </c>
      <c r="D29" s="114"/>
      <c r="E29" s="114"/>
      <c r="F29" s="114"/>
      <c r="G29" s="195"/>
      <c r="H29" s="403"/>
      <c r="I29" s="403"/>
      <c r="J29" s="403"/>
      <c r="K29" s="403"/>
      <c r="L29" s="403"/>
      <c r="M29" s="403"/>
      <c r="N29" s="403"/>
      <c r="O29" s="403"/>
      <c r="P29" s="114"/>
      <c r="Q29" s="607"/>
    </row>
    <row r="30" spans="1:17" ht="15" customHeight="1">
      <c r="A30" s="264" t="s">
        <v>139</v>
      </c>
      <c r="B30" s="114"/>
      <c r="C30" s="194">
        <v>39</v>
      </c>
      <c r="D30" s="114"/>
      <c r="E30" s="114"/>
      <c r="F30" s="114"/>
      <c r="G30" s="194"/>
      <c r="H30" s="402">
        <v>38</v>
      </c>
      <c r="I30" s="402">
        <v>58</v>
      </c>
      <c r="J30" s="402">
        <v>81</v>
      </c>
      <c r="K30" s="402">
        <v>84</v>
      </c>
      <c r="L30" s="402">
        <v>87</v>
      </c>
      <c r="M30" s="402">
        <v>86</v>
      </c>
      <c r="N30" s="402">
        <v>73</v>
      </c>
      <c r="O30" s="402">
        <v>76</v>
      </c>
      <c r="P30" s="114"/>
      <c r="Q30" s="606">
        <v>5515</v>
      </c>
    </row>
    <row r="31" spans="1:17" ht="15">
      <c r="A31" s="264" t="s">
        <v>140</v>
      </c>
      <c r="B31" s="114"/>
      <c r="C31" s="194">
        <v>14</v>
      </c>
      <c r="D31" s="114"/>
      <c r="E31" s="114"/>
      <c r="F31" s="114"/>
      <c r="G31" s="194"/>
      <c r="H31" s="402">
        <v>21</v>
      </c>
      <c r="I31" s="402">
        <v>53</v>
      </c>
      <c r="J31" s="402">
        <v>73</v>
      </c>
      <c r="K31" s="402">
        <v>77</v>
      </c>
      <c r="L31" s="402">
        <v>70</v>
      </c>
      <c r="M31" s="402">
        <v>63</v>
      </c>
      <c r="N31" s="402">
        <v>34</v>
      </c>
      <c r="O31" s="402">
        <v>60</v>
      </c>
      <c r="P31" s="114"/>
      <c r="Q31" s="606">
        <v>7286</v>
      </c>
    </row>
    <row r="32" spans="1:17" ht="6" customHeight="1">
      <c r="A32" s="194"/>
      <c r="B32" s="194"/>
      <c r="C32" s="194"/>
      <c r="D32" s="114"/>
      <c r="E32" s="194"/>
      <c r="F32" s="114"/>
      <c r="G32" s="194"/>
      <c r="H32" s="402"/>
      <c r="I32" s="402"/>
      <c r="J32" s="402"/>
      <c r="K32" s="402"/>
      <c r="L32" s="402"/>
      <c r="M32" s="402"/>
      <c r="N32" s="402"/>
      <c r="O32" s="402"/>
      <c r="P32" s="114"/>
      <c r="Q32" s="606"/>
    </row>
    <row r="33" spans="1:17" ht="15.75">
      <c r="A33" s="201" t="s">
        <v>250</v>
      </c>
      <c r="B33" s="194"/>
      <c r="C33" s="194"/>
      <c r="D33" s="114"/>
      <c r="E33" s="194"/>
      <c r="F33" s="114"/>
      <c r="G33" s="194"/>
      <c r="H33" s="402"/>
      <c r="I33" s="402"/>
      <c r="J33" s="402"/>
      <c r="K33" s="402"/>
      <c r="L33" s="402"/>
      <c r="M33" s="402"/>
      <c r="N33" s="402"/>
      <c r="O33" s="402"/>
      <c r="P33" s="114"/>
      <c r="Q33" s="607"/>
    </row>
    <row r="34" spans="1:17" ht="15">
      <c r="A34" s="264" t="s">
        <v>313</v>
      </c>
      <c r="B34" s="194"/>
      <c r="C34" s="194"/>
      <c r="D34" s="114"/>
      <c r="E34" s="194"/>
      <c r="F34" s="114"/>
      <c r="G34" s="194"/>
      <c r="H34" s="402">
        <v>32</v>
      </c>
      <c r="I34" s="402">
        <v>37</v>
      </c>
      <c r="J34" s="402">
        <v>55</v>
      </c>
      <c r="K34" s="402">
        <v>57</v>
      </c>
      <c r="L34" s="402">
        <v>54</v>
      </c>
      <c r="M34" s="402">
        <v>61</v>
      </c>
      <c r="N34" s="402">
        <v>42</v>
      </c>
      <c r="O34" s="402">
        <v>48</v>
      </c>
      <c r="P34" s="114"/>
      <c r="Q34" s="606">
        <v>2244</v>
      </c>
    </row>
    <row r="35" spans="1:17" ht="14.25" customHeight="1">
      <c r="A35" s="264" t="s">
        <v>327</v>
      </c>
      <c r="B35" s="194"/>
      <c r="C35" s="194"/>
      <c r="D35" s="114"/>
      <c r="E35" s="194"/>
      <c r="F35" s="114"/>
      <c r="G35" s="194"/>
      <c r="H35" s="402">
        <v>29</v>
      </c>
      <c r="I35" s="402">
        <v>40</v>
      </c>
      <c r="J35" s="402">
        <v>55</v>
      </c>
      <c r="K35" s="402">
        <v>57</v>
      </c>
      <c r="L35" s="402">
        <v>60</v>
      </c>
      <c r="M35" s="402">
        <v>60</v>
      </c>
      <c r="N35" s="402">
        <v>45</v>
      </c>
      <c r="O35" s="402">
        <v>51</v>
      </c>
      <c r="P35" s="114"/>
      <c r="Q35" s="606">
        <v>2566</v>
      </c>
    </row>
    <row r="36" spans="1:17" ht="15">
      <c r="A36" s="264" t="s">
        <v>252</v>
      </c>
      <c r="B36" s="194"/>
      <c r="C36" s="194"/>
      <c r="D36" s="114"/>
      <c r="E36" s="194"/>
      <c r="F36" s="114"/>
      <c r="G36" s="194"/>
      <c r="H36" s="402">
        <v>18</v>
      </c>
      <c r="I36" s="402">
        <v>61</v>
      </c>
      <c r="J36" s="402">
        <v>72</v>
      </c>
      <c r="K36" s="402">
        <v>68</v>
      </c>
      <c r="L36" s="402">
        <v>73</v>
      </c>
      <c r="M36" s="402">
        <v>74</v>
      </c>
      <c r="N36" s="402">
        <v>47</v>
      </c>
      <c r="O36" s="402">
        <v>62</v>
      </c>
      <c r="P36" s="114"/>
      <c r="Q36" s="606">
        <v>1983</v>
      </c>
    </row>
    <row r="37" spans="1:17" ht="15">
      <c r="A37" s="264" t="s">
        <v>253</v>
      </c>
      <c r="B37" s="194"/>
      <c r="C37" s="194"/>
      <c r="D37" s="114"/>
      <c r="E37" s="194"/>
      <c r="F37" s="114"/>
      <c r="G37" s="194"/>
      <c r="H37" s="402">
        <v>34</v>
      </c>
      <c r="I37" s="402">
        <v>64</v>
      </c>
      <c r="J37" s="402">
        <v>67</v>
      </c>
      <c r="K37" s="402">
        <v>79</v>
      </c>
      <c r="L37" s="402">
        <v>80</v>
      </c>
      <c r="M37" s="402">
        <v>78</v>
      </c>
      <c r="N37" s="402">
        <v>71</v>
      </c>
      <c r="O37" s="402">
        <v>71</v>
      </c>
      <c r="P37" s="114"/>
      <c r="Q37" s="606">
        <v>1529</v>
      </c>
    </row>
    <row r="38" spans="1:17" ht="15">
      <c r="A38" s="264" t="s">
        <v>254</v>
      </c>
      <c r="B38" s="194"/>
      <c r="C38" s="194"/>
      <c r="D38" s="114"/>
      <c r="E38" s="194"/>
      <c r="F38" s="114"/>
      <c r="G38" s="194"/>
      <c r="H38" s="402">
        <v>31</v>
      </c>
      <c r="I38" s="402">
        <v>57</v>
      </c>
      <c r="J38" s="402">
        <v>79</v>
      </c>
      <c r="K38" s="402">
        <v>87</v>
      </c>
      <c r="L38" s="402">
        <v>79</v>
      </c>
      <c r="M38" s="402">
        <v>84</v>
      </c>
      <c r="N38" s="402">
        <v>65</v>
      </c>
      <c r="O38" s="402">
        <v>75</v>
      </c>
      <c r="P38" s="114"/>
      <c r="Q38" s="606">
        <v>1066</v>
      </c>
    </row>
    <row r="39" spans="1:17" ht="15">
      <c r="A39" s="264" t="s">
        <v>344</v>
      </c>
      <c r="B39" s="194"/>
      <c r="C39" s="194"/>
      <c r="D39" s="114"/>
      <c r="E39" s="194"/>
      <c r="F39" s="114"/>
      <c r="G39" s="194"/>
      <c r="H39" s="402">
        <v>20</v>
      </c>
      <c r="I39" s="402">
        <v>60</v>
      </c>
      <c r="J39" s="402">
        <v>92</v>
      </c>
      <c r="K39" s="402">
        <v>92</v>
      </c>
      <c r="L39" s="402">
        <v>89</v>
      </c>
      <c r="M39" s="402">
        <v>91</v>
      </c>
      <c r="N39" s="402">
        <v>77</v>
      </c>
      <c r="O39" s="402">
        <v>81</v>
      </c>
      <c r="P39" s="114"/>
      <c r="Q39" s="606">
        <v>1492</v>
      </c>
    </row>
    <row r="40" spans="1:17" ht="15" customHeight="1">
      <c r="A40" s="265" t="s">
        <v>345</v>
      </c>
      <c r="B40" s="194"/>
      <c r="C40" s="194"/>
      <c r="D40" s="114"/>
      <c r="E40" s="194"/>
      <c r="F40" s="114"/>
      <c r="G40" s="194"/>
      <c r="H40" s="402">
        <v>53</v>
      </c>
      <c r="I40" s="402">
        <v>80</v>
      </c>
      <c r="J40" s="402">
        <v>95</v>
      </c>
      <c r="K40" s="402">
        <v>93</v>
      </c>
      <c r="L40" s="402">
        <v>96</v>
      </c>
      <c r="M40" s="402">
        <v>93</v>
      </c>
      <c r="N40" s="402">
        <v>86</v>
      </c>
      <c r="O40" s="402">
        <v>90</v>
      </c>
      <c r="P40" s="114"/>
      <c r="Q40" s="606">
        <v>1502</v>
      </c>
    </row>
    <row r="41" spans="1:17" ht="6" customHeight="1">
      <c r="A41" s="114"/>
      <c r="B41" s="194"/>
      <c r="C41" s="194"/>
      <c r="D41" s="114"/>
      <c r="E41" s="194"/>
      <c r="F41" s="114"/>
      <c r="G41" s="194"/>
      <c r="H41" s="402"/>
      <c r="I41" s="402"/>
      <c r="J41" s="402"/>
      <c r="K41" s="402"/>
      <c r="L41" s="402"/>
      <c r="M41" s="402"/>
      <c r="N41" s="402"/>
      <c r="O41" s="402"/>
      <c r="P41" s="114"/>
      <c r="Q41" s="606"/>
    </row>
    <row r="42" spans="1:17" ht="15.75">
      <c r="A42" s="201" t="s">
        <v>238</v>
      </c>
      <c r="B42" s="201"/>
      <c r="C42" s="208"/>
      <c r="D42" s="57"/>
      <c r="E42" s="208"/>
      <c r="F42" s="114"/>
      <c r="G42" s="208"/>
      <c r="H42" s="403"/>
      <c r="I42" s="403"/>
      <c r="J42" s="403"/>
      <c r="K42" s="403"/>
      <c r="L42" s="403"/>
      <c r="M42" s="402"/>
      <c r="N42" s="403"/>
      <c r="O42" s="403"/>
      <c r="P42" s="114"/>
      <c r="Q42" s="607"/>
    </row>
    <row r="43" spans="1:17" ht="15" customHeight="1">
      <c r="A43" s="264" t="s">
        <v>273</v>
      </c>
      <c r="B43" s="114"/>
      <c r="C43" s="208"/>
      <c r="D43" s="57"/>
      <c r="E43" s="208"/>
      <c r="F43" s="114"/>
      <c r="G43" s="208"/>
      <c r="H43" s="402">
        <v>31</v>
      </c>
      <c r="I43" s="402">
        <v>51</v>
      </c>
      <c r="J43" s="402">
        <v>73</v>
      </c>
      <c r="K43" s="402">
        <v>72</v>
      </c>
      <c r="L43" s="402">
        <v>70</v>
      </c>
      <c r="M43" s="402">
        <v>66</v>
      </c>
      <c r="N43" s="402">
        <v>41</v>
      </c>
      <c r="O43" s="402">
        <v>60</v>
      </c>
      <c r="P43" s="114"/>
      <c r="Q43" s="606">
        <v>4495</v>
      </c>
    </row>
    <row r="44" spans="1:17" ht="15">
      <c r="A44" s="264" t="s">
        <v>239</v>
      </c>
      <c r="B44" s="114"/>
      <c r="C44" s="208"/>
      <c r="D44" s="57"/>
      <c r="E44" s="208"/>
      <c r="F44" s="114"/>
      <c r="G44" s="208"/>
      <c r="H44" s="402">
        <v>30</v>
      </c>
      <c r="I44" s="402">
        <v>57</v>
      </c>
      <c r="J44" s="402">
        <v>77</v>
      </c>
      <c r="K44" s="402">
        <v>82</v>
      </c>
      <c r="L44" s="402">
        <v>79</v>
      </c>
      <c r="M44" s="402">
        <v>72</v>
      </c>
      <c r="N44" s="402">
        <v>51</v>
      </c>
      <c r="O44" s="402">
        <v>68</v>
      </c>
      <c r="P44" s="114"/>
      <c r="Q44" s="606">
        <v>3908</v>
      </c>
    </row>
    <row r="45" spans="1:17" ht="15">
      <c r="A45" s="264" t="s">
        <v>408</v>
      </c>
      <c r="B45" s="114"/>
      <c r="C45" s="208"/>
      <c r="D45" s="57"/>
      <c r="E45" s="208"/>
      <c r="F45" s="114"/>
      <c r="G45" s="208"/>
      <c r="H45" s="402">
        <v>20</v>
      </c>
      <c r="I45" s="402">
        <v>60</v>
      </c>
      <c r="J45" s="402">
        <v>79</v>
      </c>
      <c r="K45" s="402">
        <v>87</v>
      </c>
      <c r="L45" s="402">
        <v>82</v>
      </c>
      <c r="M45" s="402">
        <v>76</v>
      </c>
      <c r="N45" s="402">
        <v>50</v>
      </c>
      <c r="O45" s="402">
        <v>70</v>
      </c>
      <c r="P45" s="114"/>
      <c r="Q45" s="606">
        <v>1099</v>
      </c>
    </row>
    <row r="46" spans="1:17" ht="15">
      <c r="A46" s="264" t="s">
        <v>409</v>
      </c>
      <c r="B46" s="114"/>
      <c r="C46" s="208"/>
      <c r="D46" s="57"/>
      <c r="E46" s="208"/>
      <c r="F46" s="114"/>
      <c r="G46" s="208"/>
      <c r="H46" s="402">
        <v>20</v>
      </c>
      <c r="I46" s="402">
        <v>55</v>
      </c>
      <c r="J46" s="402">
        <v>81</v>
      </c>
      <c r="K46" s="402">
        <v>81</v>
      </c>
      <c r="L46" s="402">
        <v>80</v>
      </c>
      <c r="M46" s="402">
        <v>70</v>
      </c>
      <c r="N46" s="402">
        <v>48</v>
      </c>
      <c r="O46" s="402">
        <v>67</v>
      </c>
      <c r="P46" s="114"/>
      <c r="Q46" s="606">
        <v>712</v>
      </c>
    </row>
    <row r="47" spans="1:17" ht="15">
      <c r="A47" s="264" t="s">
        <v>410</v>
      </c>
      <c r="B47" s="114"/>
      <c r="C47" s="208"/>
      <c r="D47" s="57"/>
      <c r="E47" s="208"/>
      <c r="F47" s="114"/>
      <c r="G47" s="208"/>
      <c r="H47" s="402">
        <v>40</v>
      </c>
      <c r="I47" s="402">
        <v>65</v>
      </c>
      <c r="J47" s="402">
        <v>88</v>
      </c>
      <c r="K47" s="402">
        <v>92</v>
      </c>
      <c r="L47" s="402">
        <v>89</v>
      </c>
      <c r="M47" s="402">
        <v>88</v>
      </c>
      <c r="N47" s="402">
        <v>70</v>
      </c>
      <c r="O47" s="402">
        <v>82</v>
      </c>
      <c r="P47" s="114"/>
      <c r="Q47" s="606">
        <v>1376</v>
      </c>
    </row>
    <row r="48" spans="1:17" ht="15" customHeight="1">
      <c r="A48" s="265" t="s">
        <v>411</v>
      </c>
      <c r="B48" s="57"/>
      <c r="C48" s="208"/>
      <c r="D48" s="57"/>
      <c r="E48" s="208"/>
      <c r="F48" s="57"/>
      <c r="G48" s="208"/>
      <c r="H48" s="402">
        <v>38</v>
      </c>
      <c r="I48" s="402">
        <v>73</v>
      </c>
      <c r="J48" s="402">
        <v>85</v>
      </c>
      <c r="K48" s="402">
        <v>90</v>
      </c>
      <c r="L48" s="402">
        <v>89</v>
      </c>
      <c r="M48" s="402">
        <v>90</v>
      </c>
      <c r="N48" s="402">
        <v>64</v>
      </c>
      <c r="O48" s="402">
        <v>80</v>
      </c>
      <c r="P48" s="114"/>
      <c r="Q48" s="606">
        <v>1209</v>
      </c>
    </row>
    <row r="49" spans="1:19" ht="6" customHeight="1">
      <c r="A49" s="265"/>
      <c r="B49" s="57"/>
      <c r="C49" s="208"/>
      <c r="D49" s="57"/>
      <c r="E49" s="208"/>
      <c r="F49" s="57"/>
      <c r="G49" s="208"/>
      <c r="H49" s="402"/>
      <c r="I49" s="402"/>
      <c r="J49" s="402"/>
      <c r="K49" s="402"/>
      <c r="L49" s="402"/>
      <c r="M49" s="402"/>
      <c r="N49" s="402"/>
      <c r="O49" s="402"/>
      <c r="P49" s="114"/>
      <c r="R49" s="114"/>
      <c r="S49" s="402"/>
    </row>
    <row r="50" spans="1:19" ht="15" customHeight="1">
      <c r="A50" s="266" t="s">
        <v>267</v>
      </c>
      <c r="B50" s="57"/>
      <c r="C50" s="208"/>
      <c r="D50" s="57"/>
      <c r="E50" s="208"/>
      <c r="F50" s="57"/>
      <c r="G50" s="208"/>
      <c r="H50" s="595">
        <v>310</v>
      </c>
      <c r="I50" s="595">
        <v>1442</v>
      </c>
      <c r="J50" s="595">
        <v>1883</v>
      </c>
      <c r="K50" s="595">
        <v>2183</v>
      </c>
      <c r="L50" s="595">
        <v>2125</v>
      </c>
      <c r="M50" s="595">
        <v>2213</v>
      </c>
      <c r="N50" s="595">
        <v>2645</v>
      </c>
      <c r="O50" s="596">
        <v>12801</v>
      </c>
      <c r="P50" s="114"/>
      <c r="R50" s="114"/>
      <c r="S50" s="404"/>
    </row>
    <row r="51" spans="1:18" ht="9" customHeight="1">
      <c r="A51" s="275"/>
      <c r="B51" s="276"/>
      <c r="C51" s="272"/>
      <c r="D51" s="276"/>
      <c r="E51" s="272"/>
      <c r="F51" s="276"/>
      <c r="G51" s="272"/>
      <c r="H51" s="277"/>
      <c r="I51" s="277"/>
      <c r="J51" s="277"/>
      <c r="K51" s="277"/>
      <c r="L51" s="277"/>
      <c r="M51" s="277"/>
      <c r="N51" s="277"/>
      <c r="O51" s="277"/>
      <c r="P51" s="272"/>
      <c r="Q51" s="278"/>
      <c r="R51" s="1"/>
    </row>
    <row r="52" spans="1:17" ht="6" customHeight="1">
      <c r="A52" s="54"/>
      <c r="B52" s="54"/>
      <c r="C52" s="54">
        <v>100</v>
      </c>
      <c r="D52" s="1"/>
      <c r="E52" s="54"/>
      <c r="F52" s="1"/>
      <c r="G52" s="54"/>
      <c r="H52" s="54"/>
      <c r="I52" s="54"/>
      <c r="J52" s="54"/>
      <c r="K52" s="54"/>
      <c r="L52" s="54"/>
      <c r="M52" s="54"/>
      <c r="N52" s="54"/>
      <c r="O52" s="1"/>
      <c r="P52" s="157"/>
      <c r="Q52" s="1"/>
    </row>
    <row r="53" spans="1:13" ht="12.75" customHeight="1">
      <c r="A53" s="112" t="s">
        <v>328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12.75" customHeight="1">
      <c r="A54" s="112" t="s">
        <v>329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7" ht="12.75" customHeight="1">
      <c r="A55" s="230"/>
      <c r="B55" s="108"/>
      <c r="C55" s="108"/>
      <c r="D55" s="108"/>
      <c r="E55" s="117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"/>
    </row>
    <row r="56" spans="1:17" ht="12.75">
      <c r="A56" s="40"/>
      <c r="B56" s="2"/>
      <c r="C56" s="2"/>
      <c r="D56" s="2"/>
      <c r="E56" s="1"/>
      <c r="F56" s="2"/>
      <c r="G56" s="2"/>
      <c r="H56" s="2"/>
      <c r="I56" s="2"/>
      <c r="J56" s="2"/>
      <c r="K56" s="2"/>
      <c r="L56" s="2"/>
      <c r="M56" s="2"/>
      <c r="N56" s="39"/>
      <c r="O56" s="1"/>
      <c r="P56" s="39"/>
      <c r="Q56" s="1"/>
    </row>
    <row r="57" spans="1:17" ht="6" customHeight="1">
      <c r="A57" s="41"/>
      <c r="B57" s="1"/>
      <c r="C57" s="1"/>
      <c r="D57" s="54"/>
      <c r="E57" s="99"/>
      <c r="F57" s="54"/>
      <c r="G57" s="54"/>
      <c r="H57" s="54"/>
      <c r="I57" s="54"/>
      <c r="J57" s="54"/>
      <c r="K57" s="54"/>
      <c r="L57" s="54"/>
      <c r="M57" s="54"/>
      <c r="N57" s="133"/>
      <c r="O57" s="99"/>
      <c r="P57" s="1"/>
      <c r="Q57" s="1"/>
    </row>
    <row r="58" spans="1:17" ht="15" customHeight="1">
      <c r="A58" s="42"/>
      <c r="B58" s="1"/>
      <c r="C58" s="1"/>
      <c r="D58" s="54"/>
      <c r="E58" s="99"/>
      <c r="F58" s="54"/>
      <c r="G58" s="54"/>
      <c r="H58" s="54"/>
      <c r="I58" s="54"/>
      <c r="J58" s="54"/>
      <c r="K58" s="54"/>
      <c r="L58" s="54"/>
      <c r="M58" s="54"/>
      <c r="N58" s="133"/>
      <c r="O58" s="99"/>
      <c r="P58" s="1"/>
      <c r="Q58" s="1"/>
    </row>
    <row r="59" spans="1:17" ht="15" customHeight="1">
      <c r="A59" s="42"/>
      <c r="B59" s="19"/>
      <c r="C59" s="19"/>
      <c r="D59" s="99"/>
      <c r="E59" s="99"/>
      <c r="F59" s="99"/>
      <c r="G59" s="54"/>
      <c r="H59" s="54"/>
      <c r="I59" s="54"/>
      <c r="J59" s="54"/>
      <c r="K59" s="54"/>
      <c r="L59" s="54"/>
      <c r="M59" s="54"/>
      <c r="N59" s="133"/>
      <c r="O59" s="99"/>
      <c r="P59" s="1"/>
      <c r="Q59" s="1"/>
    </row>
    <row r="60" spans="1:17" ht="15" customHeight="1">
      <c r="A60" s="1"/>
      <c r="B60" s="19"/>
      <c r="C60" s="19"/>
      <c r="D60" s="99"/>
      <c r="E60" s="99"/>
      <c r="F60" s="99"/>
      <c r="G60" s="54"/>
      <c r="H60" s="54"/>
      <c r="I60" s="54"/>
      <c r="J60" s="54"/>
      <c r="K60" s="54"/>
      <c r="L60" s="54"/>
      <c r="M60" s="54"/>
      <c r="N60" s="133"/>
      <c r="O60" s="99"/>
      <c r="P60" s="1"/>
      <c r="Q60" s="1"/>
    </row>
    <row r="61" spans="1:17" ht="15" customHeight="1">
      <c r="A61" s="1"/>
      <c r="B61" s="1"/>
      <c r="C61" s="1"/>
      <c r="D61" s="54"/>
      <c r="E61" s="99"/>
      <c r="F61" s="54"/>
      <c r="G61" s="54"/>
      <c r="H61" s="54"/>
      <c r="I61" s="54"/>
      <c r="J61" s="54"/>
      <c r="K61" s="54"/>
      <c r="L61" s="54"/>
      <c r="M61" s="54"/>
      <c r="N61" s="133"/>
      <c r="O61" s="167"/>
      <c r="P61" s="1"/>
      <c r="Q61" s="1"/>
    </row>
    <row r="62" spans="1:1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6" customHeight="1">
      <c r="A65" s="56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1"/>
      <c r="N65" s="1"/>
      <c r="O65" s="1"/>
      <c r="P65" s="1"/>
      <c r="Q65" s="1"/>
    </row>
    <row r="66" spans="1:17" ht="15" customHeight="1">
      <c r="A66" s="56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1"/>
      <c r="N66" s="1"/>
      <c r="O66" s="1"/>
      <c r="P66" s="1"/>
      <c r="Q66" s="1"/>
    </row>
    <row r="67" spans="1:17" ht="15" customHeight="1">
      <c r="A67" s="56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1"/>
      <c r="N67" s="1"/>
      <c r="O67" s="1"/>
      <c r="P67" s="1"/>
      <c r="Q67" s="1"/>
    </row>
    <row r="68" spans="1:17" ht="1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1"/>
      <c r="N68" s="1"/>
      <c r="O68" s="1"/>
      <c r="P68" s="1"/>
      <c r="Q68" s="1"/>
    </row>
    <row r="69" spans="1:17" ht="1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"/>
      <c r="N69" s="1"/>
      <c r="O69" s="1"/>
      <c r="P69" s="1"/>
      <c r="Q69" s="1"/>
    </row>
    <row r="70" spans="1:17" ht="15" customHeight="1">
      <c r="A70" s="107"/>
      <c r="B70" s="107"/>
      <c r="C70" s="54"/>
      <c r="D70" s="1"/>
      <c r="E70" s="54"/>
      <c r="F70" s="54"/>
      <c r="G70" s="54"/>
      <c r="H70" s="54"/>
      <c r="I70" s="54"/>
      <c r="J70" s="54"/>
      <c r="K70" s="54"/>
      <c r="L70" s="54"/>
      <c r="M70" s="1"/>
      <c r="N70" s="1"/>
      <c r="O70" s="1"/>
      <c r="P70" s="1"/>
      <c r="Q70" s="1"/>
    </row>
    <row r="71" spans="1:17" ht="15" customHeight="1">
      <c r="A71" s="130"/>
      <c r="B71" s="1"/>
      <c r="C71" s="54"/>
      <c r="D71" s="1"/>
      <c r="E71" s="54"/>
      <c r="F71" s="54"/>
      <c r="G71" s="54"/>
      <c r="H71" s="54"/>
      <c r="I71" s="54"/>
      <c r="J71" s="54"/>
      <c r="K71" s="54"/>
      <c r="L71" s="54"/>
      <c r="M71" s="1"/>
      <c r="N71" s="1"/>
      <c r="O71" s="1"/>
      <c r="P71" s="1"/>
      <c r="Q71" s="1"/>
    </row>
    <row r="72" spans="1:17" ht="15.75">
      <c r="A72" s="108"/>
      <c r="B72" s="54"/>
      <c r="C72" s="54"/>
      <c r="D72" s="1"/>
      <c r="E72" s="54"/>
      <c r="F72" s="1"/>
      <c r="G72" s="1"/>
      <c r="H72" s="108"/>
      <c r="I72" s="108"/>
      <c r="J72" s="108"/>
      <c r="K72" s="54"/>
      <c r="L72" s="54"/>
      <c r="M72" s="1"/>
      <c r="N72" s="1"/>
      <c r="O72" s="54"/>
      <c r="P72" s="1"/>
      <c r="Q72" s="1"/>
    </row>
    <row r="73" spans="1:17" ht="6" customHeight="1">
      <c r="A73" s="108"/>
      <c r="B73" s="54"/>
      <c r="C73" s="54"/>
      <c r="D73" s="1"/>
      <c r="E73" s="54"/>
      <c r="F73" s="1"/>
      <c r="G73" s="1"/>
      <c r="H73" s="108"/>
      <c r="I73" s="108"/>
      <c r="J73" s="54"/>
      <c r="K73" s="54"/>
      <c r="L73" s="54"/>
      <c r="M73" s="54"/>
      <c r="N73" s="1"/>
      <c r="O73" s="108"/>
      <c r="P73" s="1"/>
      <c r="Q73" s="1"/>
    </row>
    <row r="74" spans="1:17" ht="9.75" customHeight="1">
      <c r="A74" s="54"/>
      <c r="B74" s="54"/>
      <c r="C74" s="54"/>
      <c r="D74" s="1"/>
      <c r="E74" s="54"/>
      <c r="F74" s="1"/>
      <c r="G74" s="1"/>
      <c r="H74" s="115"/>
      <c r="I74" s="115"/>
      <c r="J74" s="115"/>
      <c r="K74" s="623"/>
      <c r="L74" s="623"/>
      <c r="M74" s="623"/>
      <c r="N74" s="623"/>
      <c r="O74" s="108"/>
      <c r="P74" s="1"/>
      <c r="Q74" s="1"/>
    </row>
    <row r="75" spans="1:17" ht="12" customHeight="1">
      <c r="A75" s="54"/>
      <c r="B75" s="54"/>
      <c r="C75" s="54"/>
      <c r="D75" s="1"/>
      <c r="E75" s="54"/>
      <c r="F75" s="1"/>
      <c r="G75" s="1"/>
      <c r="H75" s="54"/>
      <c r="I75" s="54"/>
      <c r="J75" s="54"/>
      <c r="K75" s="623"/>
      <c r="L75" s="623"/>
      <c r="M75" s="623"/>
      <c r="N75" s="623"/>
      <c r="O75" s="81"/>
      <c r="P75" s="1"/>
      <c r="Q75" s="1"/>
    </row>
    <row r="76" spans="1:17" ht="12" customHeight="1">
      <c r="A76" s="54"/>
      <c r="B76" s="54"/>
      <c r="C76" s="54"/>
      <c r="D76" s="1"/>
      <c r="E76" s="54"/>
      <c r="F76" s="54"/>
      <c r="G76" s="1"/>
      <c r="H76" s="1"/>
      <c r="I76" s="54"/>
      <c r="J76" s="131"/>
      <c r="K76" s="1"/>
      <c r="L76" s="1"/>
      <c r="M76" s="1"/>
      <c r="N76" s="1"/>
      <c r="O76" s="131"/>
      <c r="P76" s="1"/>
      <c r="Q76" s="1"/>
    </row>
    <row r="77" spans="1:17" ht="12" customHeight="1">
      <c r="A77" s="54"/>
      <c r="B77" s="54"/>
      <c r="C77" s="54"/>
      <c r="D77" s="1"/>
      <c r="E77" s="54"/>
      <c r="F77" s="54"/>
      <c r="G77" s="54"/>
      <c r="H77" s="54"/>
      <c r="I77" s="54"/>
      <c r="J77" s="54"/>
      <c r="K77" s="54"/>
      <c r="L77" s="54"/>
      <c r="M77" s="1"/>
      <c r="N77" s="1"/>
      <c r="O77" s="1"/>
      <c r="P77" s="1"/>
      <c r="Q77" s="1"/>
    </row>
    <row r="78" spans="1:15" s="1" customFormat="1" ht="12" customHeight="1">
      <c r="A78" s="54"/>
      <c r="B78" s="54"/>
      <c r="C78" s="54"/>
      <c r="E78" s="54"/>
      <c r="F78" s="54"/>
      <c r="G78" s="54"/>
      <c r="H78" s="54"/>
      <c r="I78" s="54"/>
      <c r="J78" s="54"/>
      <c r="K78" s="54"/>
      <c r="L78" s="54"/>
      <c r="M78" s="54"/>
      <c r="O78" s="142"/>
    </row>
    <row r="79" spans="1:15" s="1" customFormat="1" ht="12" customHeight="1">
      <c r="A79" s="54"/>
      <c r="B79" s="54"/>
      <c r="C79" s="54"/>
      <c r="E79" s="54"/>
      <c r="F79" s="54"/>
      <c r="G79" s="54"/>
      <c r="H79" s="54"/>
      <c r="I79" s="54"/>
      <c r="J79" s="54"/>
      <c r="K79" s="54"/>
      <c r="L79" s="54"/>
      <c r="M79" s="54"/>
      <c r="O79" s="142"/>
    </row>
    <row r="80" spans="1:15" s="1" customFormat="1" ht="12" customHeight="1">
      <c r="A80" s="54"/>
      <c r="B80" s="54"/>
      <c r="C80" s="54"/>
      <c r="E80" s="54"/>
      <c r="F80" s="54"/>
      <c r="G80" s="54"/>
      <c r="H80" s="54"/>
      <c r="I80" s="54"/>
      <c r="J80" s="54"/>
      <c r="K80" s="54"/>
      <c r="L80" s="54"/>
      <c r="M80" s="54"/>
      <c r="O80" s="142"/>
    </row>
    <row r="81" spans="1:15" s="1" customFormat="1" ht="12" customHeight="1">
      <c r="A81" s="54"/>
      <c r="B81" s="54"/>
      <c r="C81" s="54"/>
      <c r="E81" s="54"/>
      <c r="F81" s="54"/>
      <c r="G81" s="54"/>
      <c r="H81" s="54"/>
      <c r="I81" s="54"/>
      <c r="J81" s="54"/>
      <c r="K81" s="54"/>
      <c r="L81" s="54"/>
      <c r="M81" s="54"/>
      <c r="O81" s="142"/>
    </row>
    <row r="82" spans="1:15" s="1" customFormat="1" ht="12" customHeight="1">
      <c r="A82" s="54"/>
      <c r="B82" s="54"/>
      <c r="C82" s="54"/>
      <c r="E82" s="54"/>
      <c r="F82" s="54"/>
      <c r="G82" s="54"/>
      <c r="H82" s="54"/>
      <c r="I82" s="54"/>
      <c r="J82" s="54"/>
      <c r="K82" s="54"/>
      <c r="L82" s="54"/>
      <c r="M82" s="54"/>
      <c r="O82" s="142"/>
    </row>
    <row r="83" spans="1:15" s="1" customFormat="1" ht="15">
      <c r="A83" s="54"/>
      <c r="B83" s="54"/>
      <c r="C83" s="54"/>
      <c r="E83" s="54"/>
      <c r="F83" s="54"/>
      <c r="G83" s="54"/>
      <c r="H83" s="54"/>
      <c r="I83" s="54"/>
      <c r="J83" s="54"/>
      <c r="K83" s="54"/>
      <c r="L83" s="54"/>
      <c r="M83" s="54"/>
      <c r="O83" s="142"/>
    </row>
    <row r="84" spans="1:15" s="1" customFormat="1" ht="15">
      <c r="A84" s="54"/>
      <c r="B84" s="54"/>
      <c r="C84" s="54"/>
      <c r="E84" s="54"/>
      <c r="F84" s="54"/>
      <c r="G84" s="54"/>
      <c r="H84" s="54"/>
      <c r="I84" s="54"/>
      <c r="J84" s="54"/>
      <c r="K84" s="54"/>
      <c r="L84" s="54"/>
      <c r="M84" s="54"/>
      <c r="O84" s="142"/>
    </row>
    <row r="85" spans="1:15" s="1" customFormat="1" ht="15">
      <c r="A85" s="54"/>
      <c r="B85" s="54"/>
      <c r="C85" s="54"/>
      <c r="E85" s="54"/>
      <c r="F85" s="54"/>
      <c r="G85" s="54"/>
      <c r="H85" s="54"/>
      <c r="I85" s="54"/>
      <c r="J85" s="54"/>
      <c r="K85" s="54"/>
      <c r="L85" s="54"/>
      <c r="M85" s="54"/>
      <c r="O85" s="142"/>
    </row>
    <row r="86" spans="1:15" s="1" customFormat="1" ht="15">
      <c r="A86" s="54"/>
      <c r="B86" s="54"/>
      <c r="C86" s="54"/>
      <c r="E86" s="54"/>
      <c r="F86" s="54"/>
      <c r="G86" s="54"/>
      <c r="H86" s="54"/>
      <c r="I86" s="54"/>
      <c r="J86" s="54"/>
      <c r="K86" s="54"/>
      <c r="L86" s="54"/>
      <c r="M86" s="54"/>
      <c r="O86" s="142"/>
    </row>
    <row r="87" spans="1:15" s="1" customFormat="1" ht="15">
      <c r="A87" s="54"/>
      <c r="B87" s="54"/>
      <c r="C87" s="54"/>
      <c r="E87" s="54"/>
      <c r="F87" s="54"/>
      <c r="G87" s="54"/>
      <c r="H87" s="54"/>
      <c r="I87" s="54"/>
      <c r="J87" s="54"/>
      <c r="K87" s="54"/>
      <c r="L87" s="54"/>
      <c r="M87" s="54"/>
      <c r="O87" s="131"/>
    </row>
    <row r="88" spans="1:15" s="1" customFormat="1" ht="15">
      <c r="A88" s="54"/>
      <c r="B88" s="54"/>
      <c r="C88" s="54"/>
      <c r="E88" s="54"/>
      <c r="F88" s="54"/>
      <c r="G88" s="54"/>
      <c r="H88" s="54"/>
      <c r="I88" s="54"/>
      <c r="J88" s="54"/>
      <c r="K88" s="54"/>
      <c r="L88" s="54"/>
      <c r="O88" s="131"/>
    </row>
    <row r="89" spans="1:15" s="1" customFormat="1" ht="15">
      <c r="A89" s="54"/>
      <c r="B89" s="54"/>
      <c r="C89" s="54"/>
      <c r="E89" s="54"/>
      <c r="F89" s="54"/>
      <c r="G89" s="54"/>
      <c r="H89" s="54"/>
      <c r="I89" s="54"/>
      <c r="J89" s="54"/>
      <c r="K89" s="54"/>
      <c r="L89" s="54"/>
      <c r="M89" s="54"/>
      <c r="O89" s="142"/>
    </row>
    <row r="90" spans="1:12" s="1" customFormat="1" ht="15">
      <c r="A90" s="54"/>
      <c r="B90" s="54"/>
      <c r="C90" s="54"/>
      <c r="E90" s="54"/>
      <c r="F90" s="54"/>
      <c r="G90" s="54"/>
      <c r="H90" s="54"/>
      <c r="I90" s="54"/>
      <c r="J90" s="54"/>
      <c r="K90" s="54"/>
      <c r="L90" s="54"/>
    </row>
    <row r="91" spans="1:12" s="1" customFormat="1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s="1" customFormat="1" ht="15">
      <c r="A92" s="56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s="1" customFormat="1" ht="15">
      <c r="A93" s="56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s="1" customFormat="1" ht="15">
      <c r="A94" s="56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s="1" customFormat="1" ht="27" customHeight="1">
      <c r="A95" s="56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="1" customFormat="1" ht="12.75">
      <c r="A96" s="56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pans="1:17" s="1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1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1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1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1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1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1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1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1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1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</sheetData>
  <mergeCells count="5">
    <mergeCell ref="Q23:Q24"/>
    <mergeCell ref="K74:L74"/>
    <mergeCell ref="K75:L75"/>
    <mergeCell ref="M74:N74"/>
    <mergeCell ref="M75:N75"/>
  </mergeCells>
  <printOptions/>
  <pageMargins left="0.75" right="0.75" top="1" bottom="1" header="0.5" footer="0.5"/>
  <pageSetup fitToHeight="1" fitToWidth="1" horizontalDpi="96" verticalDpi="96" orientation="portrait" paperSize="9" scale="62" r:id="rId1"/>
  <headerFooter alignWithMargins="0">
    <oddHeader>&amp;R&amp;"Arial,Bold"&amp;16ROAD TRANSPORT VEHICLES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0.421875" style="0" hidden="1" customWidth="1"/>
    <col min="3" max="3" width="10.00390625" style="0" hidden="1" customWidth="1"/>
    <col min="4" max="5" width="10.421875" style="0" customWidth="1"/>
    <col min="6" max="6" width="9.7109375" style="0" customWidth="1"/>
    <col min="7" max="7" width="10.140625" style="0" customWidth="1"/>
    <col min="8" max="8" width="10.28125" style="0" customWidth="1"/>
    <col min="9" max="9" width="10.57421875" style="0" customWidth="1"/>
    <col min="10" max="13" width="10.140625" style="0" customWidth="1"/>
    <col min="14" max="14" width="10.421875" style="0" customWidth="1"/>
  </cols>
  <sheetData>
    <row r="1" spans="1:18" s="53" customFormat="1" ht="20.25">
      <c r="A1" s="108" t="s">
        <v>640</v>
      </c>
      <c r="B1" s="108"/>
      <c r="C1" s="54"/>
      <c r="D1" s="54"/>
      <c r="E1" s="54"/>
      <c r="F1" s="54"/>
      <c r="G1" s="54"/>
      <c r="H1" s="54"/>
      <c r="I1" s="367"/>
      <c r="J1" s="54"/>
      <c r="K1" s="54"/>
      <c r="L1" s="54"/>
      <c r="M1" s="54"/>
      <c r="P1" s="54"/>
      <c r="Q1" s="54"/>
      <c r="R1" s="54"/>
    </row>
    <row r="2" spans="1:14" ht="15.75">
      <c r="A2" s="318"/>
      <c r="B2" s="483">
        <v>1999</v>
      </c>
      <c r="C2" s="285">
        <v>2000</v>
      </c>
      <c r="D2" s="285">
        <v>2001</v>
      </c>
      <c r="E2" s="286">
        <v>2002</v>
      </c>
      <c r="F2" s="286">
        <v>2003</v>
      </c>
      <c r="G2" s="286">
        <v>2004</v>
      </c>
      <c r="H2" s="286">
        <v>2005</v>
      </c>
      <c r="I2" s="286">
        <v>2006</v>
      </c>
      <c r="J2" s="286">
        <v>2007</v>
      </c>
      <c r="K2" s="286">
        <v>2008</v>
      </c>
      <c r="L2" s="286">
        <v>2009</v>
      </c>
      <c r="M2" s="286">
        <v>2010</v>
      </c>
      <c r="N2" s="286">
        <v>2011</v>
      </c>
    </row>
    <row r="3" spans="1:14" ht="15.75">
      <c r="A3" s="237" t="s">
        <v>332</v>
      </c>
      <c r="B3" s="449"/>
      <c r="C3" s="108"/>
      <c r="D3" s="108"/>
      <c r="E3" s="108"/>
      <c r="F3" s="108"/>
      <c r="G3" s="209"/>
      <c r="H3" s="209"/>
      <c r="I3" s="110"/>
      <c r="M3" s="110" t="s">
        <v>145</v>
      </c>
      <c r="N3" s="53"/>
    </row>
    <row r="4" spans="1:2" ht="20.25" customHeight="1">
      <c r="A4" s="239" t="s">
        <v>333</v>
      </c>
      <c r="B4" s="446"/>
    </row>
    <row r="5" ht="4.5" customHeight="1">
      <c r="B5" s="446"/>
    </row>
    <row r="6" spans="1:15" ht="15">
      <c r="A6" s="240" t="s">
        <v>114</v>
      </c>
      <c r="B6" s="438">
        <v>32.9</v>
      </c>
      <c r="C6" s="83">
        <v>29.2</v>
      </c>
      <c r="D6" s="83">
        <v>32.3</v>
      </c>
      <c r="E6" s="224">
        <v>25.9</v>
      </c>
      <c r="F6" s="83">
        <v>31.2</v>
      </c>
      <c r="G6" s="83">
        <v>30.1</v>
      </c>
      <c r="H6" s="83">
        <v>26.6</v>
      </c>
      <c r="I6" s="83">
        <v>34.4</v>
      </c>
      <c r="J6" s="83">
        <v>31.9</v>
      </c>
      <c r="K6" s="83">
        <v>37.9</v>
      </c>
      <c r="L6" s="83">
        <v>32.5</v>
      </c>
      <c r="M6" s="83">
        <v>30.9</v>
      </c>
      <c r="N6" s="83">
        <v>30.3</v>
      </c>
      <c r="O6" s="261"/>
    </row>
    <row r="7" spans="1:15" ht="15">
      <c r="A7" s="240" t="s">
        <v>115</v>
      </c>
      <c r="B7" s="438">
        <v>67.6</v>
      </c>
      <c r="C7" s="83">
        <v>66.1</v>
      </c>
      <c r="D7" s="83">
        <v>66</v>
      </c>
      <c r="E7" s="224">
        <v>63.5</v>
      </c>
      <c r="F7" s="83">
        <v>60.1</v>
      </c>
      <c r="G7" s="83">
        <v>62.4</v>
      </c>
      <c r="H7" s="83">
        <v>61.7</v>
      </c>
      <c r="I7" s="83">
        <v>60.3</v>
      </c>
      <c r="J7" s="83">
        <v>59.4</v>
      </c>
      <c r="K7" s="83">
        <v>56.6</v>
      </c>
      <c r="L7" s="83">
        <v>58.6</v>
      </c>
      <c r="M7" s="83">
        <v>59.4</v>
      </c>
      <c r="N7" s="83">
        <v>55.1</v>
      </c>
      <c r="O7" s="261"/>
    </row>
    <row r="8" spans="1:15" ht="15">
      <c r="A8" s="240" t="s">
        <v>116</v>
      </c>
      <c r="B8" s="438">
        <v>77.6</v>
      </c>
      <c r="C8" s="83">
        <v>77.7</v>
      </c>
      <c r="D8" s="83">
        <v>76.2</v>
      </c>
      <c r="E8" s="224">
        <v>80.6</v>
      </c>
      <c r="F8" s="83">
        <v>79.9</v>
      </c>
      <c r="G8" s="83">
        <v>78.6</v>
      </c>
      <c r="H8" s="83">
        <v>78.7</v>
      </c>
      <c r="I8" s="83">
        <v>76</v>
      </c>
      <c r="J8" s="83">
        <v>78.4</v>
      </c>
      <c r="K8" s="83">
        <v>78.5</v>
      </c>
      <c r="L8" s="83">
        <v>76.8</v>
      </c>
      <c r="M8" s="83">
        <v>76.3</v>
      </c>
      <c r="N8" s="83">
        <v>77</v>
      </c>
      <c r="O8" s="261"/>
    </row>
    <row r="9" spans="1:15" ht="15">
      <c r="A9" s="240" t="s">
        <v>117</v>
      </c>
      <c r="B9" s="438">
        <v>76.1</v>
      </c>
      <c r="C9" s="83">
        <v>77</v>
      </c>
      <c r="D9" s="83">
        <v>79</v>
      </c>
      <c r="E9" s="224">
        <v>77.3</v>
      </c>
      <c r="F9" s="83">
        <v>80.5</v>
      </c>
      <c r="G9" s="83">
        <v>79.2</v>
      </c>
      <c r="H9" s="83">
        <v>79.2</v>
      </c>
      <c r="I9" s="83">
        <v>79.3</v>
      </c>
      <c r="J9" s="83">
        <v>80</v>
      </c>
      <c r="K9" s="83">
        <v>82.6</v>
      </c>
      <c r="L9" s="83">
        <v>80.1</v>
      </c>
      <c r="M9" s="83">
        <v>80.8</v>
      </c>
      <c r="N9" s="83">
        <v>80.3</v>
      </c>
      <c r="O9" s="261"/>
    </row>
    <row r="10" spans="1:15" ht="15">
      <c r="A10" s="240" t="s">
        <v>118</v>
      </c>
      <c r="B10" s="438">
        <v>70</v>
      </c>
      <c r="C10" s="83">
        <v>73.3</v>
      </c>
      <c r="D10" s="83">
        <v>72</v>
      </c>
      <c r="E10" s="224">
        <v>72</v>
      </c>
      <c r="F10" s="83">
        <v>74</v>
      </c>
      <c r="G10" s="83">
        <v>74.3</v>
      </c>
      <c r="H10" s="83">
        <v>74.8</v>
      </c>
      <c r="I10" s="83">
        <v>76.1</v>
      </c>
      <c r="J10" s="83">
        <v>76.4</v>
      </c>
      <c r="K10" s="83">
        <v>77.8</v>
      </c>
      <c r="L10" s="83">
        <v>78.1</v>
      </c>
      <c r="M10" s="83">
        <v>77.9</v>
      </c>
      <c r="N10" s="83">
        <v>78.1</v>
      </c>
      <c r="O10" s="261"/>
    </row>
    <row r="11" spans="1:15" ht="15">
      <c r="A11" s="240" t="s">
        <v>119</v>
      </c>
      <c r="B11" s="438">
        <v>56.2</v>
      </c>
      <c r="C11" s="83">
        <v>58.9</v>
      </c>
      <c r="D11" s="83">
        <v>60.8</v>
      </c>
      <c r="E11" s="224">
        <v>62</v>
      </c>
      <c r="F11" s="83">
        <v>64</v>
      </c>
      <c r="G11" s="83">
        <v>65.2</v>
      </c>
      <c r="H11" s="83">
        <v>65.4</v>
      </c>
      <c r="I11" s="83">
        <v>68.2</v>
      </c>
      <c r="J11" s="83">
        <v>69.1</v>
      </c>
      <c r="K11" s="83">
        <v>70.1</v>
      </c>
      <c r="L11" s="83">
        <v>74.6</v>
      </c>
      <c r="M11" s="83">
        <v>72.3</v>
      </c>
      <c r="N11" s="83">
        <v>73.9</v>
      </c>
      <c r="O11" s="261"/>
    </row>
    <row r="12" spans="1:15" ht="15">
      <c r="A12" s="240" t="s">
        <v>120</v>
      </c>
      <c r="B12" s="438">
        <v>36.4</v>
      </c>
      <c r="C12" s="83">
        <v>35.4</v>
      </c>
      <c r="D12" s="83">
        <v>38.6</v>
      </c>
      <c r="E12" s="224">
        <v>37.5</v>
      </c>
      <c r="F12" s="83">
        <v>39.3</v>
      </c>
      <c r="G12" s="83">
        <v>41.5</v>
      </c>
      <c r="H12" s="83">
        <v>41.7</v>
      </c>
      <c r="I12" s="83">
        <v>44</v>
      </c>
      <c r="J12" s="83">
        <v>49</v>
      </c>
      <c r="K12" s="83">
        <v>46.1</v>
      </c>
      <c r="L12" s="83">
        <v>49.2</v>
      </c>
      <c r="M12" s="83">
        <v>48</v>
      </c>
      <c r="N12" s="83">
        <v>49.9</v>
      </c>
      <c r="O12" s="261"/>
    </row>
    <row r="13" spans="2:15" ht="8.25" customHeight="1">
      <c r="B13" s="43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261"/>
    </row>
    <row r="14" spans="1:15" ht="15">
      <c r="A14" s="98" t="s">
        <v>346</v>
      </c>
      <c r="B14" s="438">
        <v>63.5</v>
      </c>
      <c r="C14" s="83">
        <v>64</v>
      </c>
      <c r="D14" s="83">
        <v>64.7</v>
      </c>
      <c r="E14" s="224">
        <v>64.6</v>
      </c>
      <c r="F14" s="83">
        <v>65.8</v>
      </c>
      <c r="G14" s="83">
        <v>65.8</v>
      </c>
      <c r="H14" s="83">
        <v>65.6</v>
      </c>
      <c r="I14" s="83">
        <v>66.4</v>
      </c>
      <c r="J14" s="83">
        <v>67</v>
      </c>
      <c r="K14" s="83">
        <v>67.6</v>
      </c>
      <c r="L14" s="83">
        <v>68</v>
      </c>
      <c r="M14" s="83">
        <v>67.6</v>
      </c>
      <c r="N14" s="83">
        <v>67.3</v>
      </c>
      <c r="O14" s="261"/>
    </row>
    <row r="15" spans="2:14" ht="10.5" customHeight="1">
      <c r="B15" s="484"/>
      <c r="C15" s="208"/>
      <c r="D15" s="208"/>
      <c r="E15" s="405"/>
      <c r="F15" s="114"/>
      <c r="G15" s="208"/>
      <c r="H15" s="114"/>
      <c r="I15" s="114"/>
      <c r="J15" s="114"/>
      <c r="K15" s="114"/>
      <c r="L15" s="114"/>
      <c r="M15" s="114"/>
      <c r="N15" s="114"/>
    </row>
    <row r="16" spans="1:14" ht="15.75">
      <c r="A16" s="239" t="s">
        <v>334</v>
      </c>
      <c r="B16" s="213">
        <v>13660</v>
      </c>
      <c r="C16" s="213">
        <v>14440</v>
      </c>
      <c r="D16" s="213">
        <v>14527</v>
      </c>
      <c r="E16" s="238">
        <v>13936</v>
      </c>
      <c r="F16" s="213">
        <v>13850</v>
      </c>
      <c r="G16" s="213">
        <v>14660</v>
      </c>
      <c r="H16" s="213">
        <v>13970</v>
      </c>
      <c r="I16" s="213">
        <v>14075</v>
      </c>
      <c r="J16" s="213">
        <v>12153</v>
      </c>
      <c r="K16" s="213">
        <v>12267</v>
      </c>
      <c r="L16" s="213">
        <v>12447</v>
      </c>
      <c r="M16" s="213">
        <v>12361</v>
      </c>
      <c r="N16" s="213">
        <v>12801</v>
      </c>
    </row>
    <row r="17" spans="2:14" ht="12.75">
      <c r="B17" s="48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15.75">
      <c r="A18" s="242" t="s">
        <v>335</v>
      </c>
      <c r="B18" s="48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20.25" customHeight="1">
      <c r="A19" s="239" t="s">
        <v>333</v>
      </c>
      <c r="B19" s="48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4.5" customHeight="1">
      <c r="B20" s="48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4" ht="15">
      <c r="A21" s="240" t="s">
        <v>114</v>
      </c>
      <c r="B21" s="438">
        <v>36.6</v>
      </c>
      <c r="C21" s="83">
        <v>32.9</v>
      </c>
      <c r="D21" s="83">
        <v>32.4</v>
      </c>
      <c r="E21" s="224">
        <v>32.8</v>
      </c>
      <c r="F21" s="83">
        <v>39.3</v>
      </c>
      <c r="G21" s="83">
        <v>36</v>
      </c>
      <c r="H21" s="83">
        <v>29.8</v>
      </c>
      <c r="I21" s="83">
        <v>35.8</v>
      </c>
      <c r="J21" s="83">
        <v>32.2</v>
      </c>
      <c r="K21" s="83">
        <v>37.5</v>
      </c>
      <c r="L21" s="83">
        <v>37.6</v>
      </c>
      <c r="M21" s="83">
        <v>33</v>
      </c>
      <c r="N21" s="83">
        <v>37.7</v>
      </c>
    </row>
    <row r="22" spans="1:14" ht="15">
      <c r="A22" s="240" t="s">
        <v>115</v>
      </c>
      <c r="B22" s="438">
        <v>75.2</v>
      </c>
      <c r="C22" s="83">
        <v>73.2</v>
      </c>
      <c r="D22" s="83">
        <v>71.3</v>
      </c>
      <c r="E22" s="224">
        <v>70.2</v>
      </c>
      <c r="F22" s="83">
        <v>65</v>
      </c>
      <c r="G22" s="83">
        <v>67.3</v>
      </c>
      <c r="H22" s="83">
        <v>65.5</v>
      </c>
      <c r="I22" s="83">
        <v>63.2</v>
      </c>
      <c r="J22" s="83">
        <v>62.8</v>
      </c>
      <c r="K22" s="83">
        <v>63.2</v>
      </c>
      <c r="L22" s="83">
        <v>60.4</v>
      </c>
      <c r="M22" s="83">
        <v>65.7</v>
      </c>
      <c r="N22" s="83">
        <v>57.7</v>
      </c>
    </row>
    <row r="23" spans="1:14" ht="15">
      <c r="A23" s="240" t="s">
        <v>116</v>
      </c>
      <c r="B23" s="438">
        <v>86.2</v>
      </c>
      <c r="C23" s="83">
        <v>84.9</v>
      </c>
      <c r="D23" s="83">
        <v>81.5</v>
      </c>
      <c r="E23" s="224">
        <v>87.1</v>
      </c>
      <c r="F23" s="83">
        <v>85.3</v>
      </c>
      <c r="G23" s="83">
        <v>83.7</v>
      </c>
      <c r="H23" s="83">
        <v>84.4</v>
      </c>
      <c r="I23" s="83">
        <v>80.7</v>
      </c>
      <c r="J23" s="83">
        <v>81.6</v>
      </c>
      <c r="K23" s="83">
        <v>81.4</v>
      </c>
      <c r="L23" s="83">
        <v>81.2</v>
      </c>
      <c r="M23" s="83">
        <v>80.3</v>
      </c>
      <c r="N23" s="83">
        <v>80.8</v>
      </c>
    </row>
    <row r="24" spans="1:14" ht="15">
      <c r="A24" s="240" t="s">
        <v>117</v>
      </c>
      <c r="B24" s="438">
        <v>83.8</v>
      </c>
      <c r="C24" s="83">
        <v>86</v>
      </c>
      <c r="D24" s="83">
        <v>85</v>
      </c>
      <c r="E24" s="224">
        <v>84.4</v>
      </c>
      <c r="F24" s="83">
        <v>86.3</v>
      </c>
      <c r="G24" s="83">
        <v>85</v>
      </c>
      <c r="H24" s="83">
        <v>86.4</v>
      </c>
      <c r="I24" s="83">
        <v>85.2</v>
      </c>
      <c r="J24" s="83">
        <v>86</v>
      </c>
      <c r="K24" s="83">
        <v>86.9</v>
      </c>
      <c r="L24" s="83">
        <v>86.3</v>
      </c>
      <c r="M24" s="83">
        <v>85.7</v>
      </c>
      <c r="N24" s="83">
        <v>84</v>
      </c>
    </row>
    <row r="25" spans="1:14" ht="15">
      <c r="A25" s="240" t="s">
        <v>118</v>
      </c>
      <c r="B25" s="438">
        <v>83.5</v>
      </c>
      <c r="C25" s="83">
        <v>85.1</v>
      </c>
      <c r="D25" s="83">
        <v>85.4</v>
      </c>
      <c r="E25" s="224">
        <v>83.9</v>
      </c>
      <c r="F25" s="83">
        <v>85</v>
      </c>
      <c r="G25" s="83">
        <v>82.1</v>
      </c>
      <c r="H25" s="83">
        <v>85.4</v>
      </c>
      <c r="I25" s="83">
        <v>84.7</v>
      </c>
      <c r="J25" s="83">
        <v>87.2</v>
      </c>
      <c r="K25" s="83">
        <v>83.5</v>
      </c>
      <c r="L25" s="83">
        <v>85</v>
      </c>
      <c r="M25" s="83">
        <v>84.5</v>
      </c>
      <c r="N25" s="83">
        <v>87</v>
      </c>
    </row>
    <row r="26" spans="1:14" ht="15">
      <c r="A26" s="240" t="s">
        <v>119</v>
      </c>
      <c r="B26" s="438">
        <v>77.7</v>
      </c>
      <c r="C26" s="83">
        <v>79.2</v>
      </c>
      <c r="D26" s="83">
        <v>80</v>
      </c>
      <c r="E26" s="224">
        <v>80.7</v>
      </c>
      <c r="F26" s="83">
        <v>80.4</v>
      </c>
      <c r="G26" s="83">
        <v>81.6</v>
      </c>
      <c r="H26" s="83">
        <v>83</v>
      </c>
      <c r="I26" s="83">
        <v>83.6</v>
      </c>
      <c r="J26" s="83">
        <v>82.7</v>
      </c>
      <c r="K26" s="83">
        <v>84</v>
      </c>
      <c r="L26" s="83">
        <v>86</v>
      </c>
      <c r="M26" s="83">
        <v>84</v>
      </c>
      <c r="N26" s="83">
        <v>85.6</v>
      </c>
    </row>
    <row r="27" spans="1:14" ht="15">
      <c r="A27" s="240" t="s">
        <v>120</v>
      </c>
      <c r="B27" s="438">
        <v>63.9</v>
      </c>
      <c r="C27" s="83">
        <v>60.1</v>
      </c>
      <c r="D27" s="83">
        <v>63.5</v>
      </c>
      <c r="E27" s="224">
        <v>62.3</v>
      </c>
      <c r="F27" s="83">
        <v>63.6</v>
      </c>
      <c r="G27" s="83">
        <v>65.2</v>
      </c>
      <c r="H27" s="83">
        <v>64.7</v>
      </c>
      <c r="I27" s="83">
        <v>68.6</v>
      </c>
      <c r="J27" s="83">
        <v>72</v>
      </c>
      <c r="K27" s="83">
        <v>70.3</v>
      </c>
      <c r="L27" s="83">
        <v>72.6</v>
      </c>
      <c r="M27" s="83">
        <v>68.7</v>
      </c>
      <c r="N27" s="83">
        <v>72.7</v>
      </c>
    </row>
    <row r="28" spans="2:14" ht="7.5" customHeight="1">
      <c r="B28" s="43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ht="15">
      <c r="A29" s="98" t="s">
        <v>346</v>
      </c>
      <c r="B29" s="438">
        <v>76.9</v>
      </c>
      <c r="C29" s="83">
        <v>76.2</v>
      </c>
      <c r="D29" s="83">
        <v>75.6</v>
      </c>
      <c r="E29" s="224">
        <v>76.7</v>
      </c>
      <c r="F29" s="83">
        <v>76.5</v>
      </c>
      <c r="G29" s="83">
        <v>75.8</v>
      </c>
      <c r="H29" s="83">
        <v>75.7</v>
      </c>
      <c r="I29" s="83">
        <v>75.5</v>
      </c>
      <c r="J29" s="83">
        <v>75.8</v>
      </c>
      <c r="K29" s="83">
        <v>76</v>
      </c>
      <c r="L29" s="83">
        <v>76.2</v>
      </c>
      <c r="M29" s="83">
        <v>75.6</v>
      </c>
      <c r="N29" s="83">
        <v>75.6</v>
      </c>
    </row>
    <row r="30" spans="2:14" ht="7.5" customHeight="1">
      <c r="B30" s="484"/>
      <c r="C30" s="208"/>
      <c r="D30" s="208"/>
      <c r="E30" s="208"/>
      <c r="F30" s="114"/>
      <c r="G30" s="208"/>
      <c r="H30" s="114"/>
      <c r="I30" s="114"/>
      <c r="J30" s="114"/>
      <c r="K30" s="114"/>
      <c r="L30" s="114"/>
      <c r="M30" s="114"/>
      <c r="N30" s="114"/>
    </row>
    <row r="31" spans="1:14" ht="15.75">
      <c r="A31" s="239" t="s">
        <v>334</v>
      </c>
      <c r="B31" s="213">
        <v>5867</v>
      </c>
      <c r="C31" s="213">
        <v>6141</v>
      </c>
      <c r="D31" s="213">
        <v>6153</v>
      </c>
      <c r="E31" s="238">
        <v>5913</v>
      </c>
      <c r="F31" s="213">
        <v>5909</v>
      </c>
      <c r="G31" s="213">
        <v>6222</v>
      </c>
      <c r="H31" s="213">
        <v>5920</v>
      </c>
      <c r="I31" s="213">
        <v>6056</v>
      </c>
      <c r="J31" s="213">
        <v>5211</v>
      </c>
      <c r="K31" s="213">
        <v>5289</v>
      </c>
      <c r="L31" s="213">
        <v>5400</v>
      </c>
      <c r="M31" s="213">
        <v>5450</v>
      </c>
      <c r="N31" s="213">
        <v>5515</v>
      </c>
    </row>
    <row r="32" spans="2:14" ht="12.75">
      <c r="B32" s="48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4" ht="15.75">
      <c r="A33" s="242" t="s">
        <v>336</v>
      </c>
      <c r="B33" s="48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20.25" customHeight="1">
      <c r="A34" s="239" t="s">
        <v>333</v>
      </c>
      <c r="B34" s="48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 ht="4.5" customHeight="1">
      <c r="B35" s="482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1:14" ht="15">
      <c r="A36" s="240" t="s">
        <v>114</v>
      </c>
      <c r="B36" s="438">
        <v>29.8</v>
      </c>
      <c r="C36" s="83">
        <v>25</v>
      </c>
      <c r="D36" s="83">
        <v>32.2</v>
      </c>
      <c r="E36" s="224">
        <v>19.3</v>
      </c>
      <c r="F36" s="83">
        <v>22.3</v>
      </c>
      <c r="G36" s="83">
        <v>24.3</v>
      </c>
      <c r="H36" s="83">
        <v>22.5</v>
      </c>
      <c r="I36" s="83">
        <v>33.1</v>
      </c>
      <c r="J36" s="83">
        <v>31.7</v>
      </c>
      <c r="K36" s="83">
        <v>38.3</v>
      </c>
      <c r="L36" s="83">
        <v>26.5</v>
      </c>
      <c r="M36" s="83">
        <v>28.4</v>
      </c>
      <c r="N36" s="83">
        <v>21.4</v>
      </c>
    </row>
    <row r="37" spans="1:14" ht="15">
      <c r="A37" s="240" t="s">
        <v>115</v>
      </c>
      <c r="B37" s="438">
        <v>59.6</v>
      </c>
      <c r="C37" s="83">
        <v>59.7</v>
      </c>
      <c r="D37" s="83">
        <v>60.9</v>
      </c>
      <c r="E37" s="224">
        <v>57.3</v>
      </c>
      <c r="F37" s="83">
        <v>55</v>
      </c>
      <c r="G37" s="83">
        <v>57.6</v>
      </c>
      <c r="H37" s="83">
        <v>57.9</v>
      </c>
      <c r="I37" s="83">
        <v>57.3</v>
      </c>
      <c r="J37" s="83">
        <v>56</v>
      </c>
      <c r="K37" s="83">
        <v>49.9</v>
      </c>
      <c r="L37" s="83">
        <v>56.8</v>
      </c>
      <c r="M37" s="83">
        <v>53.1</v>
      </c>
      <c r="N37" s="83">
        <v>52.8</v>
      </c>
    </row>
    <row r="38" spans="1:14" ht="15">
      <c r="A38" s="240" t="s">
        <v>116</v>
      </c>
      <c r="B38" s="438">
        <v>69.9</v>
      </c>
      <c r="C38" s="83">
        <v>71.2</v>
      </c>
      <c r="D38" s="83">
        <v>71.4</v>
      </c>
      <c r="E38" s="224">
        <v>74.5</v>
      </c>
      <c r="F38" s="83">
        <v>75.2</v>
      </c>
      <c r="G38" s="83">
        <v>73.8</v>
      </c>
      <c r="H38" s="83">
        <v>73.5</v>
      </c>
      <c r="I38" s="83">
        <v>71.7</v>
      </c>
      <c r="J38" s="83">
        <v>75.4</v>
      </c>
      <c r="K38" s="83">
        <v>75.9</v>
      </c>
      <c r="L38" s="83">
        <v>72.7</v>
      </c>
      <c r="M38" s="83">
        <v>72.6</v>
      </c>
      <c r="N38" s="83">
        <v>73.2</v>
      </c>
    </row>
    <row r="39" spans="1:14" ht="15">
      <c r="A39" s="240" t="s">
        <v>117</v>
      </c>
      <c r="B39" s="438">
        <v>68.5</v>
      </c>
      <c r="C39" s="83">
        <v>67.8</v>
      </c>
      <c r="D39" s="83">
        <v>73.4</v>
      </c>
      <c r="E39" s="224">
        <v>70.5</v>
      </c>
      <c r="F39" s="83">
        <v>74.7</v>
      </c>
      <c r="G39" s="83">
        <v>73.5</v>
      </c>
      <c r="H39" s="83">
        <v>72.6</v>
      </c>
      <c r="I39" s="83">
        <v>73.7</v>
      </c>
      <c r="J39" s="83">
        <v>74.5</v>
      </c>
      <c r="K39" s="83">
        <v>78.3</v>
      </c>
      <c r="L39" s="83">
        <v>74.3</v>
      </c>
      <c r="M39" s="83">
        <v>76.3</v>
      </c>
      <c r="N39" s="83">
        <v>77</v>
      </c>
    </row>
    <row r="40" spans="1:14" ht="15">
      <c r="A40" s="240" t="s">
        <v>118</v>
      </c>
      <c r="B40" s="438">
        <v>56.4</v>
      </c>
      <c r="C40" s="83">
        <v>61.8</v>
      </c>
      <c r="D40" s="83">
        <v>59.2</v>
      </c>
      <c r="E40" s="224">
        <v>60.3</v>
      </c>
      <c r="F40" s="83">
        <v>62.9</v>
      </c>
      <c r="G40" s="83">
        <v>67.2</v>
      </c>
      <c r="H40" s="83">
        <v>63.7</v>
      </c>
      <c r="I40" s="83">
        <v>67.8</v>
      </c>
      <c r="J40" s="83">
        <v>66</v>
      </c>
      <c r="K40" s="83">
        <v>72.5</v>
      </c>
      <c r="L40" s="83">
        <v>71.3</v>
      </c>
      <c r="M40" s="83">
        <v>71.7</v>
      </c>
      <c r="N40" s="83">
        <v>69.8</v>
      </c>
    </row>
    <row r="41" spans="1:14" ht="15">
      <c r="A41" s="240" t="s">
        <v>119</v>
      </c>
      <c r="B41" s="438">
        <v>38</v>
      </c>
      <c r="C41" s="83">
        <v>42</v>
      </c>
      <c r="D41" s="83">
        <v>42.9</v>
      </c>
      <c r="E41" s="224">
        <v>46.3</v>
      </c>
      <c r="F41" s="83">
        <v>49.2</v>
      </c>
      <c r="G41" s="83">
        <v>51.1</v>
      </c>
      <c r="H41" s="83">
        <v>50.6</v>
      </c>
      <c r="I41" s="83">
        <v>55.3</v>
      </c>
      <c r="J41" s="83">
        <v>57.3</v>
      </c>
      <c r="K41" s="83">
        <v>57.3</v>
      </c>
      <c r="L41" s="83">
        <v>64.5</v>
      </c>
      <c r="M41" s="83">
        <v>61.8</v>
      </c>
      <c r="N41" s="83">
        <v>63</v>
      </c>
    </row>
    <row r="42" spans="1:14" ht="15">
      <c r="A42" s="240" t="s">
        <v>120</v>
      </c>
      <c r="B42" s="438">
        <v>19</v>
      </c>
      <c r="C42" s="83">
        <v>20.2</v>
      </c>
      <c r="D42" s="83">
        <v>23</v>
      </c>
      <c r="E42" s="224">
        <v>21.6</v>
      </c>
      <c r="F42" s="83">
        <v>23.7</v>
      </c>
      <c r="G42" s="83">
        <v>25.9</v>
      </c>
      <c r="H42" s="83">
        <v>26.6</v>
      </c>
      <c r="I42" s="83">
        <v>26.2</v>
      </c>
      <c r="J42" s="83">
        <v>33.7</v>
      </c>
      <c r="K42" s="83">
        <v>30.1</v>
      </c>
      <c r="L42" s="83">
        <v>33</v>
      </c>
      <c r="M42" s="83">
        <v>33.5</v>
      </c>
      <c r="N42" s="83">
        <v>34.5</v>
      </c>
    </row>
    <row r="43" spans="2:14" ht="7.5" customHeight="1">
      <c r="B43" s="438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ht="15">
      <c r="A44" s="98" t="s">
        <v>346</v>
      </c>
      <c r="B44" s="438">
        <v>51.5</v>
      </c>
      <c r="C44" s="83">
        <v>53</v>
      </c>
      <c r="D44" s="83">
        <v>55</v>
      </c>
      <c r="E44" s="224">
        <v>53.8</v>
      </c>
      <c r="F44" s="83">
        <v>56</v>
      </c>
      <c r="G44" s="83">
        <v>56.9</v>
      </c>
      <c r="H44" s="83">
        <v>56.4</v>
      </c>
      <c r="I44" s="83">
        <v>58</v>
      </c>
      <c r="J44" s="83">
        <v>59.2</v>
      </c>
      <c r="K44" s="83">
        <v>59.9</v>
      </c>
      <c r="L44" s="83">
        <v>60.6</v>
      </c>
      <c r="M44" s="83">
        <v>60.2</v>
      </c>
      <c r="N44" s="83">
        <v>59.8</v>
      </c>
    </row>
    <row r="45" spans="2:14" ht="9.75" customHeight="1">
      <c r="B45" s="484"/>
      <c r="C45" s="208"/>
      <c r="D45" s="208"/>
      <c r="E45" s="208"/>
      <c r="F45" s="208"/>
      <c r="G45" s="208"/>
      <c r="H45" s="114"/>
      <c r="I45" s="114"/>
      <c r="J45" s="57"/>
      <c r="K45" s="57"/>
      <c r="L45" s="57"/>
      <c r="M45" s="57"/>
      <c r="N45" s="57"/>
    </row>
    <row r="46" spans="1:14" ht="15.75">
      <c r="A46" s="241" t="s">
        <v>334</v>
      </c>
      <c r="B46" s="213">
        <v>7793</v>
      </c>
      <c r="C46" s="213">
        <v>8299</v>
      </c>
      <c r="D46" s="213">
        <v>8374</v>
      </c>
      <c r="E46" s="238">
        <v>8023</v>
      </c>
      <c r="F46" s="213">
        <v>7941</v>
      </c>
      <c r="G46" s="213">
        <v>8438</v>
      </c>
      <c r="H46" s="213">
        <v>8050</v>
      </c>
      <c r="I46" s="213">
        <v>8019</v>
      </c>
      <c r="J46" s="213">
        <v>6942</v>
      </c>
      <c r="K46" s="213">
        <v>6978</v>
      </c>
      <c r="L46" s="213">
        <v>7047</v>
      </c>
      <c r="M46" s="213">
        <v>6911</v>
      </c>
      <c r="N46" s="213">
        <v>7286</v>
      </c>
    </row>
    <row r="47" spans="1:14" ht="6.75" customHeight="1">
      <c r="A47" s="284"/>
      <c r="B47" s="485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76"/>
      <c r="N47" s="276"/>
    </row>
    <row r="48" spans="1:2" ht="12.75">
      <c r="A48" s="112" t="s">
        <v>573</v>
      </c>
      <c r="B48" s="112"/>
    </row>
    <row r="49" spans="1:2" ht="12.75">
      <c r="A49" s="112" t="s">
        <v>328</v>
      </c>
      <c r="B49" s="197"/>
    </row>
    <row r="50" spans="1:2" ht="12.75">
      <c r="A50" s="112" t="s">
        <v>329</v>
      </c>
      <c r="B50" s="197"/>
    </row>
    <row r="51" spans="1:2" ht="12.75">
      <c r="A51" s="112"/>
      <c r="B51" s="197"/>
    </row>
    <row r="53" spans="1:11" s="53" customFormat="1" ht="15.75">
      <c r="A53" s="111" t="s">
        <v>494</v>
      </c>
      <c r="B53" s="111"/>
      <c r="C53" s="144"/>
      <c r="K53" s="54"/>
    </row>
    <row r="54" spans="1:12" ht="15.75">
      <c r="A54" s="327"/>
      <c r="B54" s="327"/>
      <c r="C54" s="284"/>
      <c r="D54" s="318"/>
      <c r="E54" s="285" t="s">
        <v>486</v>
      </c>
      <c r="F54" s="285" t="s">
        <v>487</v>
      </c>
      <c r="G54" s="285" t="s">
        <v>610</v>
      </c>
      <c r="H54" s="285" t="s">
        <v>353</v>
      </c>
      <c r="I54" s="285" t="s">
        <v>611</v>
      </c>
      <c r="J54" s="285" t="s">
        <v>589</v>
      </c>
      <c r="K54" s="209"/>
      <c r="L54" s="116"/>
    </row>
    <row r="55" spans="1:12" ht="12.75">
      <c r="A55" s="40"/>
      <c r="B55" s="40"/>
      <c r="E55" s="39"/>
      <c r="G55" s="39"/>
      <c r="H55" s="39"/>
      <c r="I55" s="39"/>
      <c r="J55" s="39"/>
      <c r="K55" s="200"/>
      <c r="L55" s="39"/>
    </row>
    <row r="56" spans="1:12" ht="15">
      <c r="A56" s="243" t="s">
        <v>488</v>
      </c>
      <c r="B56" s="243"/>
      <c r="E56" s="168">
        <v>37.696222272382165</v>
      </c>
      <c r="F56" s="168">
        <v>34.23082155227441</v>
      </c>
      <c r="G56" s="168">
        <v>31.452268762532672</v>
      </c>
      <c r="H56" s="212">
        <v>30.853045315242944</v>
      </c>
      <c r="I56" s="212">
        <v>29.622190692046413</v>
      </c>
      <c r="J56" s="92">
        <v>30.12215071224731</v>
      </c>
      <c r="K56" s="92"/>
      <c r="L56" s="373"/>
    </row>
    <row r="57" spans="1:12" ht="15">
      <c r="A57" s="243" t="s">
        <v>489</v>
      </c>
      <c r="B57" s="243"/>
      <c r="E57" s="168">
        <v>44.75919807933023</v>
      </c>
      <c r="F57" s="168">
        <v>39.81980473614265</v>
      </c>
      <c r="G57" s="168">
        <v>41.684515051620636</v>
      </c>
      <c r="H57" s="212">
        <v>41.829271921211586</v>
      </c>
      <c r="I57" s="212">
        <v>42.83845289207466</v>
      </c>
      <c r="J57" s="92">
        <v>43.069767997229825</v>
      </c>
      <c r="K57" s="92"/>
      <c r="L57" s="373"/>
    </row>
    <row r="58" spans="1:12" ht="15">
      <c r="A58" s="243" t="s">
        <v>490</v>
      </c>
      <c r="B58" s="243"/>
      <c r="E58" s="168">
        <v>16.312355077668112</v>
      </c>
      <c r="F58" s="168">
        <v>22.27535761748794</v>
      </c>
      <c r="G58" s="168">
        <v>23.598979382787327</v>
      </c>
      <c r="H58" s="212">
        <v>22.207741973876047</v>
      </c>
      <c r="I58" s="212">
        <v>23.17529344561352</v>
      </c>
      <c r="J58" s="92">
        <v>21.477271370404424</v>
      </c>
      <c r="K58" s="92"/>
      <c r="L58" s="373"/>
    </row>
    <row r="59" spans="1:12" ht="15">
      <c r="A59" s="244" t="s">
        <v>491</v>
      </c>
      <c r="B59" s="244"/>
      <c r="E59" s="168">
        <v>1.2311985718096567</v>
      </c>
      <c r="F59" s="168">
        <v>3.6750625241986956</v>
      </c>
      <c r="G59" s="168">
        <v>3.2642368030593683</v>
      </c>
      <c r="H59" s="192">
        <v>5.111130947067749</v>
      </c>
      <c r="I59" s="192">
        <v>4.364677194469525</v>
      </c>
      <c r="J59" s="92">
        <v>5.3320039642264385</v>
      </c>
      <c r="K59" s="92"/>
      <c r="L59" s="373"/>
    </row>
    <row r="60" spans="1:12" ht="15">
      <c r="A60" s="244" t="s">
        <v>337</v>
      </c>
      <c r="B60" s="244"/>
      <c r="E60" s="375">
        <v>99.99897400119018</v>
      </c>
      <c r="F60" s="375">
        <v>100.0010464301037</v>
      </c>
      <c r="G60" s="375">
        <v>100</v>
      </c>
      <c r="H60" s="221">
        <v>100.00119015739833</v>
      </c>
      <c r="I60" s="221">
        <v>100.00061422420411</v>
      </c>
      <c r="J60" s="92">
        <v>100.001194044108</v>
      </c>
      <c r="K60" s="92"/>
      <c r="L60" s="373"/>
    </row>
    <row r="61" spans="1:12" ht="15">
      <c r="A61" s="244"/>
      <c r="B61" s="244"/>
      <c r="E61" s="141"/>
      <c r="F61" s="141"/>
      <c r="G61" s="141"/>
      <c r="H61" s="221"/>
      <c r="I61" s="221"/>
      <c r="J61" s="92"/>
      <c r="K61" s="92"/>
      <c r="L61" s="373"/>
    </row>
    <row r="62" spans="1:12" ht="15">
      <c r="A62" s="131" t="s">
        <v>492</v>
      </c>
      <c r="B62" s="131"/>
      <c r="E62" s="376">
        <v>960</v>
      </c>
      <c r="F62" s="376">
        <v>930</v>
      </c>
      <c r="G62" s="377">
        <v>1733</v>
      </c>
      <c r="H62" s="377">
        <v>1767</v>
      </c>
      <c r="I62" s="377">
        <v>1693</v>
      </c>
      <c r="J62" s="377">
        <v>1620</v>
      </c>
      <c r="K62" s="92"/>
      <c r="L62" s="373"/>
    </row>
    <row r="63" spans="1:13" ht="9.75" customHeight="1">
      <c r="A63" s="245"/>
      <c r="B63" s="245"/>
      <c r="J63" s="1"/>
      <c r="K63" s="57"/>
      <c r="L63" s="1"/>
      <c r="M63" s="1"/>
    </row>
    <row r="64" spans="1:13" ht="15">
      <c r="A64" s="246" t="s">
        <v>310</v>
      </c>
      <c r="B64" s="246"/>
      <c r="E64" s="223">
        <f aca="true" t="shared" si="0" ref="E64:J64">100-E56</f>
        <v>62.303777727617835</v>
      </c>
      <c r="F64" s="223">
        <f t="shared" si="0"/>
        <v>65.76917844772558</v>
      </c>
      <c r="G64" s="223">
        <f t="shared" si="0"/>
        <v>68.54773123746733</v>
      </c>
      <c r="H64" s="223">
        <f t="shared" si="0"/>
        <v>69.14695468475705</v>
      </c>
      <c r="I64" s="223">
        <f t="shared" si="0"/>
        <v>70.37780930795358</v>
      </c>
      <c r="J64" s="223">
        <f t="shared" si="0"/>
        <v>69.8778492877527</v>
      </c>
      <c r="K64" s="374"/>
      <c r="L64" s="374"/>
      <c r="M64" s="374"/>
    </row>
    <row r="65" spans="1:13" ht="9.75" customHeight="1">
      <c r="A65" s="246"/>
      <c r="B65" s="246"/>
      <c r="E65" s="223"/>
      <c r="F65" s="223"/>
      <c r="G65" s="223"/>
      <c r="H65" s="223"/>
      <c r="I65" s="223"/>
      <c r="J65" s="223"/>
      <c r="K65" s="374"/>
      <c r="L65" s="374"/>
      <c r="M65" s="374"/>
    </row>
    <row r="66" spans="1:13" ht="15">
      <c r="A66" s="246" t="s">
        <v>309</v>
      </c>
      <c r="B66" s="246"/>
      <c r="D66" s="1"/>
      <c r="E66" s="223">
        <f aca="true" t="shared" si="1" ref="E66:J66">E58+E59</f>
        <v>17.54355364947777</v>
      </c>
      <c r="F66" s="223">
        <f t="shared" si="1"/>
        <v>25.950420141686635</v>
      </c>
      <c r="G66" s="223">
        <f t="shared" si="1"/>
        <v>26.863216185846696</v>
      </c>
      <c r="H66" s="223">
        <f t="shared" si="1"/>
        <v>27.318872920943797</v>
      </c>
      <c r="I66" s="223">
        <f t="shared" si="1"/>
        <v>27.539970640083045</v>
      </c>
      <c r="J66" s="223">
        <f t="shared" si="1"/>
        <v>26.80927533463086</v>
      </c>
      <c r="K66" s="374"/>
      <c r="L66" s="374"/>
      <c r="M66" s="374"/>
    </row>
    <row r="67" spans="1:13" ht="12.75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57"/>
      <c r="L67" s="1"/>
      <c r="M67" s="1"/>
    </row>
    <row r="68" spans="1:11" ht="6.75" customHeight="1">
      <c r="A68" s="1"/>
      <c r="B68" s="1"/>
      <c r="J68" s="1"/>
      <c r="K68" s="1"/>
    </row>
    <row r="69" spans="1:7" ht="15">
      <c r="A69" s="112" t="s">
        <v>493</v>
      </c>
      <c r="B69" s="112"/>
      <c r="C69" s="53"/>
      <c r="D69" s="53"/>
      <c r="E69" s="53"/>
      <c r="F69" s="53"/>
      <c r="G69" s="53"/>
    </row>
    <row r="70" spans="1:7" ht="15">
      <c r="A70" t="s">
        <v>681</v>
      </c>
      <c r="B70" s="112"/>
      <c r="C70" s="53"/>
      <c r="D70" s="53"/>
      <c r="E70" s="53"/>
      <c r="F70" s="53"/>
      <c r="G70" s="53"/>
    </row>
  </sheetData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&amp;R&amp;"Arial,Bold"&amp;14ROAD TRANSPORT VEHICLES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140625" style="0" hidden="1" customWidth="1"/>
    <col min="3" max="3" width="10.57421875" style="0" hidden="1" customWidth="1"/>
    <col min="4" max="4" width="11.421875" style="0" customWidth="1"/>
    <col min="5" max="5" width="10.7109375" style="0" customWidth="1"/>
    <col min="6" max="6" width="11.28125" style="0" customWidth="1"/>
    <col min="7" max="13" width="10.421875" style="0" customWidth="1"/>
    <col min="14" max="14" width="11.140625" style="0" customWidth="1"/>
  </cols>
  <sheetData>
    <row r="1" spans="1:2" s="53" customFormat="1" ht="18">
      <c r="A1" s="54" t="s">
        <v>642</v>
      </c>
      <c r="B1" s="54"/>
    </row>
    <row r="2" spans="1:14" ht="15.75">
      <c r="A2" s="318"/>
      <c r="B2" s="483">
        <v>1999</v>
      </c>
      <c r="C2" s="285">
        <v>2000</v>
      </c>
      <c r="D2" s="285">
        <v>2001</v>
      </c>
      <c r="E2" s="286">
        <v>2002</v>
      </c>
      <c r="F2" s="286">
        <v>2003</v>
      </c>
      <c r="G2" s="286">
        <v>2004</v>
      </c>
      <c r="H2" s="286">
        <v>2005</v>
      </c>
      <c r="I2" s="286">
        <v>2006</v>
      </c>
      <c r="J2" s="286">
        <v>2007</v>
      </c>
      <c r="K2" s="286">
        <v>2008</v>
      </c>
      <c r="L2" s="286">
        <v>2009</v>
      </c>
      <c r="M2" s="286">
        <v>2010</v>
      </c>
      <c r="N2" s="286">
        <v>2011</v>
      </c>
    </row>
    <row r="3" spans="1:14" ht="15.75">
      <c r="A3" s="111" t="s">
        <v>340</v>
      </c>
      <c r="B3" s="446"/>
      <c r="K3" s="66"/>
      <c r="L3" s="66"/>
      <c r="M3" s="66"/>
      <c r="N3" s="66" t="s">
        <v>149</v>
      </c>
    </row>
    <row r="4" spans="2:16" ht="11.25" customHeight="1">
      <c r="B4" s="446"/>
      <c r="F4" s="110"/>
      <c r="O4" s="85"/>
      <c r="P4" s="85"/>
    </row>
    <row r="5" spans="1:16" ht="15">
      <c r="A5" s="259" t="s">
        <v>147</v>
      </c>
      <c r="B5" s="444">
        <v>37.2</v>
      </c>
      <c r="C5" s="85">
        <v>35.8</v>
      </c>
      <c r="D5" s="85">
        <v>35.3</v>
      </c>
      <c r="E5" s="85">
        <v>34.8</v>
      </c>
      <c r="F5" s="85">
        <v>32.7</v>
      </c>
      <c r="G5" s="85">
        <v>33.7</v>
      </c>
      <c r="H5" s="85">
        <v>31.7</v>
      </c>
      <c r="I5" s="85">
        <v>32</v>
      </c>
      <c r="J5" s="85">
        <v>30.3</v>
      </c>
      <c r="K5" s="85">
        <v>30.2</v>
      </c>
      <c r="L5" s="85">
        <v>30.7</v>
      </c>
      <c r="M5" s="85">
        <v>30.3</v>
      </c>
      <c r="N5" s="85">
        <v>30.1</v>
      </c>
      <c r="O5" s="85"/>
      <c r="P5" s="85"/>
    </row>
    <row r="6" spans="1:16" ht="15">
      <c r="A6" s="259">
        <v>1</v>
      </c>
      <c r="B6" s="444">
        <v>45.1</v>
      </c>
      <c r="C6" s="85">
        <v>45.5</v>
      </c>
      <c r="D6" s="85">
        <v>45.6</v>
      </c>
      <c r="E6" s="85">
        <v>44.4</v>
      </c>
      <c r="F6" s="85">
        <v>44.5</v>
      </c>
      <c r="G6" s="85">
        <v>43</v>
      </c>
      <c r="H6" s="85">
        <v>44.5</v>
      </c>
      <c r="I6" s="85">
        <v>43.6</v>
      </c>
      <c r="J6" s="85">
        <v>44.3</v>
      </c>
      <c r="K6" s="85">
        <v>43.9</v>
      </c>
      <c r="L6" s="85">
        <v>43.7</v>
      </c>
      <c r="M6" s="85">
        <v>44</v>
      </c>
      <c r="N6" s="85">
        <v>44.5</v>
      </c>
      <c r="O6" s="85"/>
      <c r="P6" s="85"/>
    </row>
    <row r="7" spans="1:16" ht="15">
      <c r="A7" s="259">
        <v>2</v>
      </c>
      <c r="B7" s="444">
        <v>15.4</v>
      </c>
      <c r="C7" s="85">
        <v>16.4</v>
      </c>
      <c r="D7" s="85">
        <v>16.6</v>
      </c>
      <c r="E7" s="85">
        <v>18.2</v>
      </c>
      <c r="F7" s="85">
        <v>19.8</v>
      </c>
      <c r="G7" s="85">
        <v>19.9</v>
      </c>
      <c r="H7" s="85">
        <v>20.5</v>
      </c>
      <c r="I7" s="85">
        <v>20.5</v>
      </c>
      <c r="J7" s="85">
        <v>21.4</v>
      </c>
      <c r="K7" s="85">
        <v>21.8</v>
      </c>
      <c r="L7" s="85">
        <v>21.5</v>
      </c>
      <c r="M7" s="85">
        <v>21.6</v>
      </c>
      <c r="N7" s="85">
        <v>21</v>
      </c>
      <c r="O7" s="85"/>
      <c r="P7" s="85"/>
    </row>
    <row r="8" spans="1:16" ht="15">
      <c r="A8" s="259" t="s">
        <v>338</v>
      </c>
      <c r="B8" s="444">
        <v>2.4</v>
      </c>
      <c r="C8" s="85">
        <v>2.3</v>
      </c>
      <c r="D8" s="85">
        <v>2.6</v>
      </c>
      <c r="E8" s="85">
        <v>2.5</v>
      </c>
      <c r="F8" s="85">
        <v>3</v>
      </c>
      <c r="G8" s="85">
        <v>3.4</v>
      </c>
      <c r="H8" s="85">
        <v>3.3</v>
      </c>
      <c r="I8" s="85">
        <v>3.8</v>
      </c>
      <c r="J8" s="85">
        <v>4</v>
      </c>
      <c r="K8" s="85">
        <v>4</v>
      </c>
      <c r="L8" s="85">
        <v>4.2</v>
      </c>
      <c r="M8" s="85">
        <v>4.1</v>
      </c>
      <c r="N8" s="85">
        <v>4.4</v>
      </c>
      <c r="O8" s="85"/>
      <c r="P8" s="85"/>
    </row>
    <row r="9" spans="1:16" ht="9" customHeight="1">
      <c r="A9" s="259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85"/>
      <c r="P9" s="85"/>
    </row>
    <row r="10" spans="1:16" ht="15">
      <c r="A10" s="259" t="s">
        <v>291</v>
      </c>
      <c r="B10" s="486">
        <v>62.8</v>
      </c>
      <c r="C10" s="420">
        <v>64.2</v>
      </c>
      <c r="D10" s="420">
        <v>64.7</v>
      </c>
      <c r="E10" s="420">
        <v>65.2</v>
      </c>
      <c r="F10" s="420">
        <v>67.3</v>
      </c>
      <c r="G10" s="420">
        <v>66.3</v>
      </c>
      <c r="H10" s="420">
        <v>68.3</v>
      </c>
      <c r="I10" s="420">
        <v>68</v>
      </c>
      <c r="J10" s="420">
        <v>69.7</v>
      </c>
      <c r="K10" s="420">
        <v>69.8</v>
      </c>
      <c r="L10" s="420">
        <v>69.3</v>
      </c>
      <c r="M10" s="420">
        <v>69.7</v>
      </c>
      <c r="N10" s="420">
        <v>69.9</v>
      </c>
      <c r="O10" s="85"/>
      <c r="P10" s="85"/>
    </row>
    <row r="11" spans="1:16" ht="9" customHeight="1">
      <c r="A11" s="259"/>
      <c r="B11" s="486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85"/>
      <c r="P11" s="85"/>
    </row>
    <row r="12" spans="1:16" ht="15">
      <c r="A12" s="259" t="s">
        <v>339</v>
      </c>
      <c r="B12" s="486">
        <v>17.7</v>
      </c>
      <c r="C12" s="420">
        <v>18.6</v>
      </c>
      <c r="D12" s="420">
        <v>19.1</v>
      </c>
      <c r="E12" s="420">
        <v>20.8</v>
      </c>
      <c r="F12" s="420">
        <v>22.8</v>
      </c>
      <c r="G12" s="420">
        <v>23.3</v>
      </c>
      <c r="H12" s="420">
        <v>23.8</v>
      </c>
      <c r="I12" s="420">
        <v>24.4</v>
      </c>
      <c r="J12" s="420">
        <v>25.3</v>
      </c>
      <c r="K12" s="420">
        <v>25.8</v>
      </c>
      <c r="L12" s="420">
        <v>25.6</v>
      </c>
      <c r="M12" s="420">
        <v>25.7</v>
      </c>
      <c r="N12" s="420">
        <v>25.4</v>
      </c>
      <c r="O12" s="85"/>
      <c r="P12" s="85"/>
    </row>
    <row r="13" spans="1:16" ht="15.75">
      <c r="A13" s="111"/>
      <c r="B13" s="48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85"/>
      <c r="P13" s="85"/>
    </row>
    <row r="14" spans="1:16" ht="15.75">
      <c r="A14" s="165" t="s">
        <v>331</v>
      </c>
      <c r="B14" s="213">
        <v>14679</v>
      </c>
      <c r="C14" s="213">
        <v>15547</v>
      </c>
      <c r="D14" s="213">
        <v>15566</v>
      </c>
      <c r="E14" s="213">
        <v>15073</v>
      </c>
      <c r="F14" s="213">
        <v>14880</v>
      </c>
      <c r="G14" s="213">
        <v>15942</v>
      </c>
      <c r="H14" s="213">
        <v>15392</v>
      </c>
      <c r="I14" s="253">
        <v>15616</v>
      </c>
      <c r="J14" s="351">
        <v>13414</v>
      </c>
      <c r="K14" s="351">
        <v>13821</v>
      </c>
      <c r="L14" s="351">
        <v>14190</v>
      </c>
      <c r="M14" s="351">
        <v>14214</v>
      </c>
      <c r="N14" s="351">
        <v>14358</v>
      </c>
      <c r="O14" s="85"/>
      <c r="P14" s="85"/>
    </row>
    <row r="15" spans="1:16" ht="7.5" customHeight="1">
      <c r="A15" s="284"/>
      <c r="B15" s="284"/>
      <c r="C15" s="284"/>
      <c r="D15" s="284"/>
      <c r="E15" s="284"/>
      <c r="F15" s="276"/>
      <c r="G15" s="276"/>
      <c r="H15" s="276"/>
      <c r="I15" s="276"/>
      <c r="J15" s="276"/>
      <c r="K15" s="276"/>
      <c r="L15" s="276"/>
      <c r="M15" s="276"/>
      <c r="N15" s="276"/>
      <c r="O15" s="85"/>
      <c r="P15" s="85"/>
    </row>
    <row r="16" spans="1:16" ht="15">
      <c r="A16" s="112" t="s">
        <v>568</v>
      </c>
      <c r="B16" s="112"/>
      <c r="C16" s="53"/>
      <c r="D16" s="53"/>
      <c r="E16" s="53"/>
      <c r="F16" s="194"/>
      <c r="G16" s="194"/>
      <c r="H16" s="114"/>
      <c r="I16" s="114"/>
      <c r="J16" s="114"/>
      <c r="K16" s="114"/>
      <c r="L16" s="114"/>
      <c r="M16" s="114"/>
      <c r="O16" s="85"/>
      <c r="P16" s="85"/>
    </row>
    <row r="17" spans="1:16" ht="15">
      <c r="A17" s="112"/>
      <c r="B17" s="112"/>
      <c r="C17" s="53"/>
      <c r="D17" s="53"/>
      <c r="E17" s="53"/>
      <c r="F17" s="194"/>
      <c r="G17" s="194"/>
      <c r="H17" s="114"/>
      <c r="I17" s="114"/>
      <c r="J17" s="114"/>
      <c r="K17" s="114"/>
      <c r="L17" s="114"/>
      <c r="M17" s="114"/>
      <c r="O17" s="85"/>
      <c r="P17" s="85"/>
    </row>
    <row r="18" spans="1:16" s="53" customFormat="1" ht="18.75">
      <c r="A18" s="108" t="s">
        <v>641</v>
      </c>
      <c r="B18" s="108"/>
      <c r="C18" s="54"/>
      <c r="E18" s="54"/>
      <c r="F18" s="208"/>
      <c r="G18" s="208"/>
      <c r="H18" s="208"/>
      <c r="I18" s="208"/>
      <c r="J18" s="208"/>
      <c r="K18" s="208"/>
      <c r="L18" s="194"/>
      <c r="M18" s="194"/>
      <c r="O18" s="85"/>
      <c r="P18" s="85"/>
    </row>
    <row r="19" spans="1:13" ht="9" customHeight="1">
      <c r="A19" s="130"/>
      <c r="B19" s="130"/>
      <c r="C19" s="54"/>
      <c r="D19" s="1"/>
      <c r="E19" s="54"/>
      <c r="F19" s="272"/>
      <c r="G19" s="208"/>
      <c r="H19" s="208"/>
      <c r="I19" s="57"/>
      <c r="J19" s="57"/>
      <c r="K19" s="57"/>
      <c r="L19" s="57"/>
      <c r="M19" s="57"/>
    </row>
    <row r="20" spans="1:14" ht="15.75">
      <c r="A20" s="304"/>
      <c r="B20" s="304"/>
      <c r="C20" s="294"/>
      <c r="D20" s="294"/>
      <c r="E20" s="294"/>
      <c r="G20" s="269" t="s">
        <v>423</v>
      </c>
      <c r="H20" s="269"/>
      <c r="I20" s="269"/>
      <c r="J20" s="268"/>
      <c r="K20" s="268"/>
      <c r="L20" s="270"/>
      <c r="M20" s="270"/>
      <c r="N20" s="363" t="s">
        <v>288</v>
      </c>
    </row>
    <row r="21" spans="1:13" ht="15.75">
      <c r="A21" s="108"/>
      <c r="B21" s="108"/>
      <c r="C21" s="1"/>
      <c r="D21" s="1"/>
      <c r="E21" s="1"/>
      <c r="F21" s="209"/>
      <c r="G21" s="289"/>
      <c r="H21" s="272"/>
      <c r="I21" s="272"/>
      <c r="J21" s="272"/>
      <c r="K21" s="272"/>
      <c r="L21" s="272"/>
      <c r="M21" s="364" t="s">
        <v>148</v>
      </c>
    </row>
    <row r="22" spans="1:14" ht="15.75">
      <c r="A22" s="144"/>
      <c r="B22" s="144"/>
      <c r="C22" s="284"/>
      <c r="D22" s="284"/>
      <c r="E22" s="284"/>
      <c r="F22" s="284"/>
      <c r="G22" s="273" t="s">
        <v>147</v>
      </c>
      <c r="H22" s="274">
        <v>1</v>
      </c>
      <c r="I22" s="274">
        <v>2</v>
      </c>
      <c r="J22" s="311" t="s">
        <v>289</v>
      </c>
      <c r="K22" s="276"/>
      <c r="L22" s="274" t="s">
        <v>291</v>
      </c>
      <c r="M22" s="311" t="s">
        <v>290</v>
      </c>
      <c r="N22" s="365" t="s">
        <v>202</v>
      </c>
    </row>
    <row r="23" spans="1:14" ht="15">
      <c r="A23" s="53"/>
      <c r="B23" s="53"/>
      <c r="G23" s="114"/>
      <c r="H23" s="194"/>
      <c r="I23" s="114"/>
      <c r="J23" s="114"/>
      <c r="K23" s="624" t="s">
        <v>149</v>
      </c>
      <c r="L23" s="624"/>
      <c r="M23" s="625"/>
      <c r="N23" s="262"/>
    </row>
    <row r="24" spans="1:14" ht="6" customHeight="1">
      <c r="A24" s="53"/>
      <c r="B24" s="53"/>
      <c r="G24" s="114"/>
      <c r="H24" s="194"/>
      <c r="I24" s="251"/>
      <c r="J24" s="114"/>
      <c r="K24" s="114"/>
      <c r="L24" s="114"/>
      <c r="M24" s="114"/>
      <c r="N24" s="262"/>
    </row>
    <row r="25" spans="1:14" ht="15.75">
      <c r="A25" s="111" t="s">
        <v>343</v>
      </c>
      <c r="B25" s="111"/>
      <c r="G25" s="254">
        <v>30</v>
      </c>
      <c r="H25" s="254">
        <v>45</v>
      </c>
      <c r="I25" s="254">
        <v>21</v>
      </c>
      <c r="J25" s="254">
        <v>4</v>
      </c>
      <c r="K25" s="194"/>
      <c r="L25" s="192">
        <v>70</v>
      </c>
      <c r="M25" s="192">
        <v>25</v>
      </c>
      <c r="N25" s="213">
        <v>14358</v>
      </c>
    </row>
    <row r="26" spans="1:14" ht="7.5" customHeight="1">
      <c r="A26" s="111"/>
      <c r="B26" s="111"/>
      <c r="G26" s="254"/>
      <c r="H26" s="254"/>
      <c r="I26" s="254"/>
      <c r="J26" s="254"/>
      <c r="K26" s="194"/>
      <c r="L26" s="366"/>
      <c r="M26" s="421"/>
      <c r="N26" s="213"/>
    </row>
    <row r="27" spans="1:14" ht="15.75">
      <c r="A27" s="111" t="s">
        <v>249</v>
      </c>
      <c r="B27" s="111"/>
      <c r="G27" s="254"/>
      <c r="H27" s="254"/>
      <c r="I27" s="254"/>
      <c r="J27" s="254"/>
      <c r="K27" s="194"/>
      <c r="L27" s="366"/>
      <c r="M27" s="421"/>
      <c r="N27" s="213"/>
    </row>
    <row r="28" spans="1:14" ht="15" customHeight="1">
      <c r="A28" s="179" t="s">
        <v>241</v>
      </c>
      <c r="B28" s="179"/>
      <c r="G28" s="254">
        <v>49</v>
      </c>
      <c r="H28" s="254">
        <v>48</v>
      </c>
      <c r="I28" s="254">
        <v>3</v>
      </c>
      <c r="J28" s="254">
        <v>0</v>
      </c>
      <c r="K28" s="194"/>
      <c r="L28" s="192">
        <v>51</v>
      </c>
      <c r="M28" s="192">
        <v>3</v>
      </c>
      <c r="N28" s="213">
        <v>2360</v>
      </c>
    </row>
    <row r="29" spans="1:14" ht="15">
      <c r="A29" s="179" t="s">
        <v>242</v>
      </c>
      <c r="B29" s="179"/>
      <c r="G29" s="254">
        <v>18</v>
      </c>
      <c r="H29" s="254">
        <v>45</v>
      </c>
      <c r="I29" s="254">
        <v>33</v>
      </c>
      <c r="J29" s="254">
        <v>3</v>
      </c>
      <c r="K29" s="194"/>
      <c r="L29" s="192">
        <v>82</v>
      </c>
      <c r="M29" s="192">
        <v>37</v>
      </c>
      <c r="N29" s="213">
        <v>2371</v>
      </c>
    </row>
    <row r="30" spans="1:14" ht="15">
      <c r="A30" s="179" t="s">
        <v>243</v>
      </c>
      <c r="B30" s="179"/>
      <c r="G30" s="254">
        <v>53</v>
      </c>
      <c r="H30" s="254">
        <v>45</v>
      </c>
      <c r="I30" s="254">
        <v>2</v>
      </c>
      <c r="J30" s="254">
        <v>0</v>
      </c>
      <c r="K30" s="194"/>
      <c r="L30" s="192">
        <v>47</v>
      </c>
      <c r="M30" s="192">
        <v>2</v>
      </c>
      <c r="N30" s="213">
        <v>766</v>
      </c>
    </row>
    <row r="31" spans="1:14" ht="15">
      <c r="A31" s="179" t="s">
        <v>244</v>
      </c>
      <c r="B31" s="179"/>
      <c r="G31" s="254">
        <v>12</v>
      </c>
      <c r="H31" s="254">
        <v>44</v>
      </c>
      <c r="I31" s="254">
        <v>41</v>
      </c>
      <c r="J31" s="254">
        <v>3</v>
      </c>
      <c r="K31" s="194"/>
      <c r="L31" s="192">
        <v>88</v>
      </c>
      <c r="M31" s="192">
        <v>44</v>
      </c>
      <c r="N31" s="213">
        <v>1838</v>
      </c>
    </row>
    <row r="32" spans="1:14" ht="15">
      <c r="A32" s="179" t="s">
        <v>245</v>
      </c>
      <c r="B32" s="179"/>
      <c r="G32" s="254">
        <v>11</v>
      </c>
      <c r="H32" s="254">
        <v>40</v>
      </c>
      <c r="I32" s="254">
        <v>38</v>
      </c>
      <c r="J32" s="254">
        <v>11</v>
      </c>
      <c r="K32" s="194"/>
      <c r="L32" s="192">
        <v>89</v>
      </c>
      <c r="M32" s="192">
        <v>49</v>
      </c>
      <c r="N32" s="213">
        <v>863</v>
      </c>
    </row>
    <row r="33" spans="1:14" ht="15">
      <c r="A33" s="179" t="s">
        <v>246</v>
      </c>
      <c r="B33" s="179"/>
      <c r="G33" s="254">
        <v>12</v>
      </c>
      <c r="H33" s="254">
        <v>31</v>
      </c>
      <c r="I33" s="254">
        <v>34</v>
      </c>
      <c r="J33" s="254">
        <v>23</v>
      </c>
      <c r="K33" s="194"/>
      <c r="L33" s="192">
        <v>88</v>
      </c>
      <c r="M33" s="192">
        <v>57</v>
      </c>
      <c r="N33" s="213">
        <v>1386</v>
      </c>
    </row>
    <row r="34" spans="1:14" ht="15">
      <c r="A34" s="179" t="s">
        <v>247</v>
      </c>
      <c r="B34" s="179"/>
      <c r="G34" s="254">
        <v>18</v>
      </c>
      <c r="H34" s="254">
        <v>60</v>
      </c>
      <c r="I34" s="254">
        <v>21</v>
      </c>
      <c r="J34" s="254">
        <v>2</v>
      </c>
      <c r="K34" s="194"/>
      <c r="L34" s="192">
        <v>82</v>
      </c>
      <c r="M34" s="192">
        <v>23</v>
      </c>
      <c r="N34" s="213">
        <v>2438</v>
      </c>
    </row>
    <row r="35" spans="1:14" ht="15">
      <c r="A35" s="179" t="s">
        <v>248</v>
      </c>
      <c r="B35" s="179"/>
      <c r="G35" s="254">
        <v>63</v>
      </c>
      <c r="H35" s="254">
        <v>36</v>
      </c>
      <c r="I35" s="254">
        <v>1</v>
      </c>
      <c r="J35" s="254">
        <v>0</v>
      </c>
      <c r="K35" s="194"/>
      <c r="L35" s="192">
        <v>37</v>
      </c>
      <c r="M35" s="192">
        <v>1</v>
      </c>
      <c r="N35" s="213">
        <v>2336</v>
      </c>
    </row>
    <row r="36" spans="1:14" ht="9" customHeight="1">
      <c r="A36" s="53"/>
      <c r="B36" s="53"/>
      <c r="G36" s="254"/>
      <c r="H36" s="254"/>
      <c r="I36" s="254"/>
      <c r="J36" s="254"/>
      <c r="K36" s="194"/>
      <c r="L36" s="366"/>
      <c r="M36" s="421"/>
      <c r="N36" s="213"/>
    </row>
    <row r="37" spans="1:14" ht="18" customHeight="1">
      <c r="A37" s="111" t="s">
        <v>250</v>
      </c>
      <c r="B37" s="111"/>
      <c r="G37" s="254"/>
      <c r="H37" s="254"/>
      <c r="I37" s="254"/>
      <c r="J37" s="254"/>
      <c r="K37" s="194"/>
      <c r="L37" s="366"/>
      <c r="M37" s="421"/>
      <c r="N37" s="213"/>
    </row>
    <row r="38" spans="1:14" ht="15" customHeight="1">
      <c r="A38" s="229" t="s">
        <v>312</v>
      </c>
      <c r="B38" s="229"/>
      <c r="G38" s="254">
        <v>60</v>
      </c>
      <c r="H38" s="254">
        <v>34</v>
      </c>
      <c r="I38" s="254">
        <v>5</v>
      </c>
      <c r="J38" s="254">
        <v>1</v>
      </c>
      <c r="K38" s="194"/>
      <c r="L38" s="192">
        <v>40</v>
      </c>
      <c r="M38" s="192">
        <v>6</v>
      </c>
      <c r="N38" s="213">
        <v>2425</v>
      </c>
    </row>
    <row r="39" spans="1:14" ht="15" customHeight="1">
      <c r="A39" s="179" t="s">
        <v>251</v>
      </c>
      <c r="B39" s="179"/>
      <c r="G39" s="254">
        <v>50</v>
      </c>
      <c r="H39" s="254">
        <v>43</v>
      </c>
      <c r="I39" s="254">
        <v>6</v>
      </c>
      <c r="J39" s="254">
        <v>1</v>
      </c>
      <c r="K39" s="194"/>
      <c r="L39" s="192">
        <v>50</v>
      </c>
      <c r="M39" s="192">
        <v>7</v>
      </c>
      <c r="N39" s="213">
        <v>2752</v>
      </c>
    </row>
    <row r="40" spans="1:14" ht="15" customHeight="1">
      <c r="A40" s="179" t="s">
        <v>252</v>
      </c>
      <c r="B40" s="179"/>
      <c r="G40" s="254">
        <v>33</v>
      </c>
      <c r="H40" s="254">
        <v>55</v>
      </c>
      <c r="I40" s="254">
        <v>11</v>
      </c>
      <c r="J40" s="254">
        <v>2</v>
      </c>
      <c r="K40" s="194"/>
      <c r="L40" s="192">
        <v>67</v>
      </c>
      <c r="M40" s="192">
        <v>13</v>
      </c>
      <c r="N40" s="213">
        <v>2195</v>
      </c>
    </row>
    <row r="41" spans="1:14" ht="15" customHeight="1">
      <c r="A41" s="179" t="s">
        <v>253</v>
      </c>
      <c r="B41" s="179"/>
      <c r="G41" s="254">
        <v>17</v>
      </c>
      <c r="H41" s="254">
        <v>58</v>
      </c>
      <c r="I41" s="254">
        <v>21</v>
      </c>
      <c r="J41" s="254">
        <v>4</v>
      </c>
      <c r="K41" s="194"/>
      <c r="L41" s="192">
        <v>83</v>
      </c>
      <c r="M41" s="192">
        <v>25</v>
      </c>
      <c r="N41" s="213">
        <v>1733</v>
      </c>
    </row>
    <row r="42" spans="1:14" ht="15" customHeight="1">
      <c r="A42" s="179" t="s">
        <v>254</v>
      </c>
      <c r="B42" s="179"/>
      <c r="G42" s="254">
        <v>10</v>
      </c>
      <c r="H42" s="254">
        <v>55</v>
      </c>
      <c r="I42" s="254">
        <v>30</v>
      </c>
      <c r="J42" s="254">
        <v>6</v>
      </c>
      <c r="K42" s="194"/>
      <c r="L42" s="192">
        <v>90</v>
      </c>
      <c r="M42" s="192">
        <v>35</v>
      </c>
      <c r="N42" s="213">
        <v>1224</v>
      </c>
    </row>
    <row r="43" spans="1:14" ht="15" customHeight="1">
      <c r="A43" s="179" t="s">
        <v>344</v>
      </c>
      <c r="B43" s="179"/>
      <c r="G43" s="254">
        <v>4</v>
      </c>
      <c r="H43" s="254">
        <v>48</v>
      </c>
      <c r="I43" s="254">
        <v>40</v>
      </c>
      <c r="J43" s="254">
        <v>9</v>
      </c>
      <c r="K43" s="194"/>
      <c r="L43" s="192">
        <v>96</v>
      </c>
      <c r="M43" s="192">
        <v>48</v>
      </c>
      <c r="N43" s="213">
        <v>1764</v>
      </c>
    </row>
    <row r="44" spans="1:14" ht="15" customHeight="1">
      <c r="A44" s="180" t="s">
        <v>345</v>
      </c>
      <c r="B44" s="180"/>
      <c r="G44" s="254">
        <v>2</v>
      </c>
      <c r="H44" s="254">
        <v>27</v>
      </c>
      <c r="I44" s="254">
        <v>57</v>
      </c>
      <c r="J44" s="254">
        <v>14</v>
      </c>
      <c r="K44" s="194"/>
      <c r="L44" s="192">
        <v>98</v>
      </c>
      <c r="M44" s="192">
        <v>71</v>
      </c>
      <c r="N44" s="213">
        <v>1744</v>
      </c>
    </row>
    <row r="45" spans="1:14" ht="9" customHeight="1">
      <c r="A45" s="180"/>
      <c r="B45" s="180"/>
      <c r="G45" s="254"/>
      <c r="H45" s="254"/>
      <c r="I45" s="254"/>
      <c r="J45" s="254"/>
      <c r="K45" s="194"/>
      <c r="L45" s="366"/>
      <c r="M45" s="421"/>
      <c r="N45" s="213"/>
    </row>
    <row r="46" spans="1:14" ht="18" customHeight="1">
      <c r="A46" s="111" t="s">
        <v>238</v>
      </c>
      <c r="B46" s="111"/>
      <c r="G46" s="254"/>
      <c r="H46" s="254"/>
      <c r="I46" s="254"/>
      <c r="J46" s="254"/>
      <c r="K46" s="194"/>
      <c r="L46" s="366"/>
      <c r="M46" s="421"/>
      <c r="N46" s="213"/>
    </row>
    <row r="47" spans="1:14" ht="15" customHeight="1">
      <c r="A47" s="179" t="s">
        <v>273</v>
      </c>
      <c r="B47" s="179"/>
      <c r="G47" s="254">
        <v>39</v>
      </c>
      <c r="H47" s="254">
        <v>43</v>
      </c>
      <c r="I47" s="254">
        <v>15</v>
      </c>
      <c r="J47" s="254">
        <v>3</v>
      </c>
      <c r="K47" s="194"/>
      <c r="L47" s="192">
        <v>61</v>
      </c>
      <c r="M47" s="192">
        <v>18</v>
      </c>
      <c r="N47" s="213">
        <v>5166</v>
      </c>
    </row>
    <row r="48" spans="1:14" ht="15" customHeight="1">
      <c r="A48" s="179" t="s">
        <v>239</v>
      </c>
      <c r="B48" s="179"/>
      <c r="G48" s="254">
        <v>28</v>
      </c>
      <c r="H48" s="254">
        <v>46</v>
      </c>
      <c r="I48" s="254">
        <v>22</v>
      </c>
      <c r="J48" s="254">
        <v>4</v>
      </c>
      <c r="K48" s="194"/>
      <c r="L48" s="192">
        <v>72</v>
      </c>
      <c r="M48" s="192">
        <v>26</v>
      </c>
      <c r="N48" s="213">
        <v>4318</v>
      </c>
    </row>
    <row r="49" spans="1:14" ht="15" customHeight="1">
      <c r="A49" s="179" t="s">
        <v>408</v>
      </c>
      <c r="B49" s="179"/>
      <c r="G49" s="254">
        <v>25</v>
      </c>
      <c r="H49" s="254">
        <v>45</v>
      </c>
      <c r="I49" s="254">
        <v>25</v>
      </c>
      <c r="J49" s="254">
        <v>5</v>
      </c>
      <c r="K49" s="194"/>
      <c r="L49" s="192">
        <v>75</v>
      </c>
      <c r="M49" s="192">
        <v>30</v>
      </c>
      <c r="N49" s="213">
        <v>1231</v>
      </c>
    </row>
    <row r="50" spans="1:14" ht="15" customHeight="1">
      <c r="A50" s="179" t="s">
        <v>409</v>
      </c>
      <c r="B50" s="179"/>
      <c r="G50" s="254">
        <v>30</v>
      </c>
      <c r="H50" s="254">
        <v>48</v>
      </c>
      <c r="I50" s="254">
        <v>19</v>
      </c>
      <c r="J50" s="254">
        <v>3</v>
      </c>
      <c r="K50" s="194"/>
      <c r="L50" s="192">
        <v>70</v>
      </c>
      <c r="M50" s="192">
        <v>22</v>
      </c>
      <c r="N50" s="213">
        <v>775</v>
      </c>
    </row>
    <row r="51" spans="1:14" ht="15" customHeight="1">
      <c r="A51" s="179" t="s">
        <v>410</v>
      </c>
      <c r="B51" s="179"/>
      <c r="G51" s="254">
        <v>13</v>
      </c>
      <c r="H51" s="254">
        <v>43</v>
      </c>
      <c r="I51" s="254">
        <v>34</v>
      </c>
      <c r="J51" s="254">
        <v>9</v>
      </c>
      <c r="K51" s="194"/>
      <c r="L51" s="192">
        <v>87</v>
      </c>
      <c r="M51" s="192">
        <v>44</v>
      </c>
      <c r="N51" s="213">
        <v>1550</v>
      </c>
    </row>
    <row r="52" spans="1:14" ht="15" customHeight="1">
      <c r="A52" s="180" t="s">
        <v>411</v>
      </c>
      <c r="B52" s="180"/>
      <c r="G52" s="254">
        <v>14</v>
      </c>
      <c r="H52" s="254">
        <v>49</v>
      </c>
      <c r="I52" s="254">
        <v>30</v>
      </c>
      <c r="J52" s="254">
        <v>8</v>
      </c>
      <c r="K52" s="194"/>
      <c r="L52" s="192">
        <v>86</v>
      </c>
      <c r="M52" s="192">
        <v>37</v>
      </c>
      <c r="N52" s="213">
        <v>1316</v>
      </c>
    </row>
    <row r="53" spans="1:14" ht="9" customHeight="1">
      <c r="A53" s="330"/>
      <c r="B53" s="330"/>
      <c r="C53" s="284"/>
      <c r="D53" s="284"/>
      <c r="E53" s="284"/>
      <c r="F53" s="284"/>
      <c r="G53" s="272"/>
      <c r="H53" s="272"/>
      <c r="I53" s="272"/>
      <c r="J53" s="272"/>
      <c r="K53" s="144"/>
      <c r="L53" s="144"/>
      <c r="M53" s="331"/>
      <c r="N53" s="278"/>
    </row>
    <row r="54" spans="1:12" ht="6" customHeight="1">
      <c r="A54" s="53"/>
      <c r="B54" s="53"/>
      <c r="C54" s="53"/>
      <c r="E54" s="53"/>
      <c r="F54" s="53"/>
      <c r="G54" s="53"/>
      <c r="H54" s="53"/>
      <c r="L54" s="181"/>
    </row>
    <row r="55" spans="1:8" ht="15">
      <c r="A55" s="112" t="s">
        <v>568</v>
      </c>
      <c r="B55" s="112"/>
      <c r="C55" s="53"/>
      <c r="E55" s="53"/>
      <c r="F55" s="53"/>
      <c r="G55" s="53"/>
      <c r="H55" s="53"/>
    </row>
    <row r="56" spans="1:7" ht="15">
      <c r="A56" s="112"/>
      <c r="B56" s="112"/>
      <c r="C56" s="53"/>
      <c r="D56" s="53"/>
      <c r="E56" s="53"/>
      <c r="F56" s="53"/>
      <c r="G56" s="53"/>
    </row>
    <row r="57" spans="1:7" ht="15">
      <c r="A57" s="112"/>
      <c r="B57" s="112"/>
      <c r="C57" s="53"/>
      <c r="D57" s="53"/>
      <c r="E57" s="53"/>
      <c r="F57" s="53"/>
      <c r="G57" s="53"/>
    </row>
  </sheetData>
  <mergeCells count="1">
    <mergeCell ref="K23:M23"/>
  </mergeCells>
  <printOptions/>
  <pageMargins left="0.75" right="0.75" top="1" bottom="1" header="0.5" footer="0.5"/>
  <pageSetup fitToHeight="1" fitToWidth="1" horizontalDpi="96" verticalDpi="96" orientation="portrait" paperSize="9" scale="65" r:id="rId1"/>
  <headerFooter alignWithMargins="0">
    <oddHeader>&amp;R&amp;"Arial,Bold"&amp;14ROAD TRANSPORT VEHICLES</oddHeader>
    <oddFooter xml:space="preserve">&amp;C&amp;12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8"/>
  <sheetViews>
    <sheetView zoomScale="75" zoomScaleNormal="75" workbookViewId="0" topLeftCell="A1">
      <selection activeCell="F42" sqref="F42:I42"/>
    </sheetView>
  </sheetViews>
  <sheetFormatPr defaultColWidth="9.140625" defaultRowHeight="12.75"/>
  <cols>
    <col min="1" max="1" width="23.8515625" style="510" customWidth="1"/>
    <col min="2" max="6" width="11.00390625" style="510" customWidth="1"/>
    <col min="7" max="7" width="12.421875" style="510" customWidth="1"/>
    <col min="8" max="8" width="15.8515625" style="510" customWidth="1"/>
    <col min="9" max="9" width="17.28125" style="510" customWidth="1"/>
    <col min="10" max="16384" width="9.140625" style="510" customWidth="1"/>
  </cols>
  <sheetData>
    <row r="1" s="490" customFormat="1" ht="18.75">
      <c r="A1" s="489" t="s">
        <v>644</v>
      </c>
    </row>
    <row r="2" spans="1:68" s="492" customFormat="1" ht="18">
      <c r="A2" s="491" t="s">
        <v>369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</row>
    <row r="3" spans="1:63" s="492" customFormat="1" ht="18" customHeight="1">
      <c r="A3" s="493"/>
      <c r="B3" s="628" t="s">
        <v>622</v>
      </c>
      <c r="C3" s="628"/>
      <c r="D3" s="628"/>
      <c r="E3" s="628"/>
      <c r="F3" s="524"/>
      <c r="G3" s="626" t="s">
        <v>664</v>
      </c>
      <c r="H3" s="627"/>
      <c r="I3" s="627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</row>
    <row r="4" spans="1:63" s="492" customFormat="1" ht="14.25" customHeight="1">
      <c r="A4" s="491"/>
      <c r="B4" s="494"/>
      <c r="C4" s="629" t="s">
        <v>623</v>
      </c>
      <c r="D4" s="629"/>
      <c r="E4" s="494"/>
      <c r="F4" s="495"/>
      <c r="G4" s="494"/>
      <c r="H4" s="494"/>
      <c r="I4" s="494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  <c r="BF4" s="491"/>
      <c r="BG4" s="491"/>
      <c r="BH4" s="491"/>
      <c r="BI4" s="491"/>
      <c r="BJ4" s="491"/>
      <c r="BK4" s="491"/>
    </row>
    <row r="5" spans="1:64" s="490" customFormat="1" ht="42.75" customHeight="1">
      <c r="A5" s="496" t="s">
        <v>151</v>
      </c>
      <c r="B5" s="497">
        <v>2008</v>
      </c>
      <c r="C5" s="498">
        <v>2009</v>
      </c>
      <c r="D5" s="498">
        <v>2010</v>
      </c>
      <c r="E5" s="498">
        <v>2011</v>
      </c>
      <c r="F5" s="499">
        <v>2012</v>
      </c>
      <c r="G5" s="500" t="s">
        <v>643</v>
      </c>
      <c r="H5" s="500" t="s">
        <v>624</v>
      </c>
      <c r="I5" s="500" t="s">
        <v>625</v>
      </c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</row>
    <row r="6" spans="1:64" s="490" customFormat="1" ht="13.5" customHeight="1">
      <c r="A6" s="489"/>
      <c r="B6" s="502"/>
      <c r="C6" s="489"/>
      <c r="D6" s="501"/>
      <c r="E6" s="567"/>
      <c r="F6" s="503"/>
      <c r="G6" s="504"/>
      <c r="H6" s="489"/>
      <c r="I6" s="489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</row>
    <row r="7" spans="1:64" ht="15">
      <c r="A7" s="505" t="s">
        <v>168</v>
      </c>
      <c r="B7" s="506">
        <v>8949</v>
      </c>
      <c r="C7" s="506">
        <v>8564</v>
      </c>
      <c r="D7" s="506">
        <v>8313</v>
      </c>
      <c r="E7" s="508">
        <v>8044</v>
      </c>
      <c r="F7" s="507">
        <v>8032</v>
      </c>
      <c r="G7" s="508">
        <v>70</v>
      </c>
      <c r="H7" s="508">
        <v>3228</v>
      </c>
      <c r="I7" s="508">
        <v>4734</v>
      </c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</row>
    <row r="8" spans="1:64" ht="18">
      <c r="A8" s="505" t="s">
        <v>620</v>
      </c>
      <c r="B8" s="511">
        <v>11579</v>
      </c>
      <c r="C8" s="511">
        <v>9240</v>
      </c>
      <c r="D8" s="511">
        <v>15601</v>
      </c>
      <c r="E8" s="508">
        <v>16288</v>
      </c>
      <c r="F8" s="507">
        <v>13358</v>
      </c>
      <c r="G8" s="508">
        <v>115</v>
      </c>
      <c r="H8" s="508">
        <v>10156</v>
      </c>
      <c r="I8" s="508">
        <v>3087</v>
      </c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</row>
    <row r="9" spans="1:64" ht="15">
      <c r="A9" s="505" t="s">
        <v>13</v>
      </c>
      <c r="B9" s="506">
        <v>1911</v>
      </c>
      <c r="C9" s="506">
        <v>5738</v>
      </c>
      <c r="D9" s="506">
        <v>5991</v>
      </c>
      <c r="E9" s="508">
        <v>5969</v>
      </c>
      <c r="F9" s="507">
        <v>5581</v>
      </c>
      <c r="G9" s="508">
        <v>110</v>
      </c>
      <c r="H9" s="508">
        <v>2132</v>
      </c>
      <c r="I9" s="508">
        <v>3339</v>
      </c>
      <c r="J9" s="512"/>
      <c r="K9" s="512"/>
      <c r="L9" s="512"/>
      <c r="M9" s="512"/>
      <c r="N9" s="512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</row>
    <row r="10" spans="1:64" ht="15">
      <c r="A10" s="505" t="s">
        <v>14</v>
      </c>
      <c r="B10" s="506">
        <v>4351</v>
      </c>
      <c r="C10" s="506">
        <v>5013</v>
      </c>
      <c r="D10" s="506">
        <v>4828</v>
      </c>
      <c r="E10" s="508">
        <v>4438</v>
      </c>
      <c r="F10" s="507">
        <v>4314</v>
      </c>
      <c r="G10" s="508">
        <v>72</v>
      </c>
      <c r="H10" s="508">
        <v>1810</v>
      </c>
      <c r="I10" s="508">
        <v>2432</v>
      </c>
      <c r="J10" s="512"/>
      <c r="K10" s="512"/>
      <c r="L10" s="512"/>
      <c r="M10" s="512"/>
      <c r="N10" s="512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</row>
    <row r="11" spans="1:64" ht="15">
      <c r="A11" s="505" t="s">
        <v>15</v>
      </c>
      <c r="B11" s="506">
        <v>2652</v>
      </c>
      <c r="C11" s="506">
        <v>2430</v>
      </c>
      <c r="D11" s="506">
        <v>2439</v>
      </c>
      <c r="E11" s="508">
        <v>2511</v>
      </c>
      <c r="F11" s="507">
        <v>2518</v>
      </c>
      <c r="G11" s="508">
        <v>13</v>
      </c>
      <c r="H11" s="508">
        <v>1292</v>
      </c>
      <c r="I11" s="508">
        <v>1213</v>
      </c>
      <c r="J11" s="512"/>
      <c r="K11" s="512"/>
      <c r="L11" s="512"/>
      <c r="M11" s="512"/>
      <c r="N11" s="512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</row>
    <row r="12" spans="1:64" ht="15">
      <c r="A12" s="505" t="s">
        <v>16</v>
      </c>
      <c r="B12" s="506">
        <v>3119</v>
      </c>
      <c r="C12" s="506">
        <v>3508</v>
      </c>
      <c r="D12" s="506">
        <v>3606</v>
      </c>
      <c r="E12" s="508">
        <v>2922</v>
      </c>
      <c r="F12" s="507">
        <v>3369</v>
      </c>
      <c r="G12" s="508">
        <v>17</v>
      </c>
      <c r="H12" s="508">
        <v>1299</v>
      </c>
      <c r="I12" s="508">
        <v>2053</v>
      </c>
      <c r="J12" s="512"/>
      <c r="K12" s="512"/>
      <c r="L12" s="512"/>
      <c r="M12" s="512"/>
      <c r="N12" s="512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</row>
    <row r="13" spans="1:64" ht="15">
      <c r="A13" s="505" t="s">
        <v>17</v>
      </c>
      <c r="B13" s="506">
        <v>6625</v>
      </c>
      <c r="C13" s="506">
        <v>6428</v>
      </c>
      <c r="D13" s="506">
        <v>6086</v>
      </c>
      <c r="E13" s="508">
        <v>6199</v>
      </c>
      <c r="F13" s="507">
        <v>6766</v>
      </c>
      <c r="G13" s="508">
        <v>129</v>
      </c>
      <c r="H13" s="508">
        <v>3553</v>
      </c>
      <c r="I13" s="508">
        <v>3084</v>
      </c>
      <c r="J13" s="512"/>
      <c r="K13" s="508"/>
      <c r="L13" s="508"/>
      <c r="M13" s="508"/>
      <c r="N13" s="508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</row>
    <row r="14" spans="1:64" ht="15">
      <c r="A14" s="505" t="s">
        <v>18</v>
      </c>
      <c r="B14" s="506">
        <v>8070</v>
      </c>
      <c r="C14" s="506">
        <v>7141</v>
      </c>
      <c r="D14" s="506">
        <v>6976</v>
      </c>
      <c r="E14" s="508">
        <v>6819</v>
      </c>
      <c r="F14" s="507">
        <v>6787</v>
      </c>
      <c r="G14" s="508">
        <v>51</v>
      </c>
      <c r="H14" s="508">
        <v>2948</v>
      </c>
      <c r="I14" s="508">
        <v>3788</v>
      </c>
      <c r="J14" s="512"/>
      <c r="K14" s="512"/>
      <c r="L14" s="512"/>
      <c r="M14" s="512"/>
      <c r="N14" s="512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</row>
    <row r="15" spans="1:64" ht="15">
      <c r="A15" s="505" t="s">
        <v>19</v>
      </c>
      <c r="B15" s="506">
        <v>4937</v>
      </c>
      <c r="C15" s="506">
        <v>5168</v>
      </c>
      <c r="D15" s="506">
        <v>5421</v>
      </c>
      <c r="E15" s="508">
        <v>4738</v>
      </c>
      <c r="F15" s="507">
        <v>5175</v>
      </c>
      <c r="G15" s="508">
        <v>29</v>
      </c>
      <c r="H15" s="508">
        <v>1986</v>
      </c>
      <c r="I15" s="508">
        <v>3160</v>
      </c>
      <c r="J15" s="512"/>
      <c r="K15" s="512"/>
      <c r="L15" s="512"/>
      <c r="M15" s="512"/>
      <c r="N15" s="512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  <c r="BH15" s="509"/>
      <c r="BI15" s="509"/>
      <c r="BJ15" s="509"/>
      <c r="BK15" s="509"/>
      <c r="BL15" s="509"/>
    </row>
    <row r="16" spans="1:64" ht="15">
      <c r="A16" s="505" t="s">
        <v>20</v>
      </c>
      <c r="B16" s="511">
        <v>4381</v>
      </c>
      <c r="C16" s="511">
        <v>4769</v>
      </c>
      <c r="D16" s="506">
        <v>5059</v>
      </c>
      <c r="E16" s="508">
        <v>5059</v>
      </c>
      <c r="F16" s="507">
        <v>4328</v>
      </c>
      <c r="G16" s="508">
        <v>22</v>
      </c>
      <c r="H16" s="508">
        <v>2030</v>
      </c>
      <c r="I16" s="508">
        <v>2276</v>
      </c>
      <c r="J16" s="512"/>
      <c r="K16" s="512"/>
      <c r="L16" s="512"/>
      <c r="M16" s="512"/>
      <c r="N16" s="512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</row>
    <row r="17" spans="1:64" ht="15">
      <c r="A17" s="505" t="s">
        <v>21</v>
      </c>
      <c r="B17" s="506">
        <v>4196</v>
      </c>
      <c r="C17" s="506">
        <v>4182</v>
      </c>
      <c r="D17" s="506">
        <v>4269</v>
      </c>
      <c r="E17" s="508">
        <v>4318</v>
      </c>
      <c r="F17" s="507">
        <v>5756</v>
      </c>
      <c r="G17" s="508">
        <v>22</v>
      </c>
      <c r="H17" s="508">
        <v>1849</v>
      </c>
      <c r="I17" s="508">
        <v>3885</v>
      </c>
      <c r="J17" s="512"/>
      <c r="K17" s="512"/>
      <c r="L17" s="512"/>
      <c r="M17" s="512"/>
      <c r="N17" s="512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  <c r="BF17" s="509"/>
      <c r="BG17" s="509"/>
      <c r="BH17" s="509"/>
      <c r="BI17" s="509"/>
      <c r="BJ17" s="509"/>
      <c r="BK17" s="509"/>
      <c r="BL17" s="509"/>
    </row>
    <row r="18" spans="1:9" ht="15">
      <c r="A18" s="505" t="s">
        <v>154</v>
      </c>
      <c r="B18" s="506">
        <v>18509</v>
      </c>
      <c r="C18" s="506">
        <v>20895</v>
      </c>
      <c r="D18" s="506">
        <v>22093</v>
      </c>
      <c r="E18" s="508">
        <v>22921</v>
      </c>
      <c r="F18" s="507">
        <v>23470</v>
      </c>
      <c r="G18" s="508">
        <v>260</v>
      </c>
      <c r="H18" s="508">
        <v>8964</v>
      </c>
      <c r="I18" s="508">
        <v>14246</v>
      </c>
    </row>
    <row r="19" spans="1:9" ht="15">
      <c r="A19" s="505" t="s">
        <v>155</v>
      </c>
      <c r="B19" s="506">
        <v>820</v>
      </c>
      <c r="C19" s="506">
        <v>825</v>
      </c>
      <c r="D19" s="506">
        <v>813</v>
      </c>
      <c r="E19" s="508">
        <v>969</v>
      </c>
      <c r="F19" s="507">
        <v>918</v>
      </c>
      <c r="G19" s="508">
        <v>2</v>
      </c>
      <c r="H19" s="508">
        <v>174</v>
      </c>
      <c r="I19" s="508">
        <v>742</v>
      </c>
    </row>
    <row r="20" spans="1:9" ht="15">
      <c r="A20" s="505" t="s">
        <v>24</v>
      </c>
      <c r="B20" s="506">
        <v>8830</v>
      </c>
      <c r="C20" s="506">
        <v>8583</v>
      </c>
      <c r="D20" s="506">
        <v>9156</v>
      </c>
      <c r="E20" s="508">
        <v>9821</v>
      </c>
      <c r="F20" s="507">
        <v>8108</v>
      </c>
      <c r="G20" s="508">
        <v>59</v>
      </c>
      <c r="H20" s="508">
        <v>3668</v>
      </c>
      <c r="I20" s="508">
        <v>4381</v>
      </c>
    </row>
    <row r="21" spans="1:9" ht="15">
      <c r="A21" s="505" t="s">
        <v>25</v>
      </c>
      <c r="B21" s="506">
        <v>22077</v>
      </c>
      <c r="C21" s="506">
        <v>22388</v>
      </c>
      <c r="D21" s="506">
        <v>22045</v>
      </c>
      <c r="E21" s="508">
        <v>21574</v>
      </c>
      <c r="F21" s="507">
        <v>21021</v>
      </c>
      <c r="G21" s="508">
        <v>254</v>
      </c>
      <c r="H21" s="508">
        <v>9786</v>
      </c>
      <c r="I21" s="508">
        <v>10981</v>
      </c>
    </row>
    <row r="22" spans="1:9" ht="18">
      <c r="A22" s="505" t="s">
        <v>663</v>
      </c>
      <c r="B22" s="506">
        <v>23917</v>
      </c>
      <c r="C22" s="506">
        <v>28668</v>
      </c>
      <c r="D22" s="506">
        <v>29522</v>
      </c>
      <c r="E22" s="508">
        <v>24761</v>
      </c>
      <c r="F22" s="507">
        <v>27317</v>
      </c>
      <c r="G22" s="508">
        <v>276</v>
      </c>
      <c r="H22" s="508">
        <v>15726</v>
      </c>
      <c r="I22" s="508">
        <v>11315</v>
      </c>
    </row>
    <row r="23" spans="1:9" ht="18">
      <c r="A23" s="505" t="s">
        <v>674</v>
      </c>
      <c r="B23" s="506">
        <v>10450</v>
      </c>
      <c r="C23" s="506">
        <v>11508</v>
      </c>
      <c r="D23" s="506">
        <v>11282</v>
      </c>
      <c r="E23" s="508">
        <v>7445</v>
      </c>
      <c r="F23" s="507">
        <v>12967</v>
      </c>
      <c r="G23" s="508">
        <v>235</v>
      </c>
      <c r="H23" s="508">
        <v>5532</v>
      </c>
      <c r="I23" s="508">
        <v>7200</v>
      </c>
    </row>
    <row r="24" spans="1:9" ht="15">
      <c r="A24" s="505" t="s">
        <v>28</v>
      </c>
      <c r="B24" s="506">
        <v>4640</v>
      </c>
      <c r="C24" s="506">
        <v>4851</v>
      </c>
      <c r="D24" s="506">
        <v>5123</v>
      </c>
      <c r="E24" s="508">
        <v>5312</v>
      </c>
      <c r="F24" s="507">
        <v>5183</v>
      </c>
      <c r="G24" s="508">
        <v>130</v>
      </c>
      <c r="H24" s="508">
        <v>2110</v>
      </c>
      <c r="I24" s="508">
        <v>2943</v>
      </c>
    </row>
    <row r="25" spans="1:9" ht="15">
      <c r="A25" s="505" t="s">
        <v>29</v>
      </c>
      <c r="B25" s="506">
        <v>4455</v>
      </c>
      <c r="C25" s="506">
        <v>4642</v>
      </c>
      <c r="D25" s="506">
        <v>4677</v>
      </c>
      <c r="E25" s="508">
        <v>4654</v>
      </c>
      <c r="F25" s="507">
        <v>4673</v>
      </c>
      <c r="G25" s="508">
        <v>85</v>
      </c>
      <c r="H25" s="508">
        <v>1966</v>
      </c>
      <c r="I25" s="508">
        <v>2622</v>
      </c>
    </row>
    <row r="26" spans="1:9" ht="15">
      <c r="A26" s="505" t="s">
        <v>30</v>
      </c>
      <c r="B26" s="506">
        <v>4448</v>
      </c>
      <c r="C26" s="506">
        <v>4647</v>
      </c>
      <c r="D26" s="506">
        <v>4628</v>
      </c>
      <c r="E26" s="508">
        <v>4849</v>
      </c>
      <c r="F26" s="507">
        <v>4485</v>
      </c>
      <c r="G26" s="508">
        <v>18</v>
      </c>
      <c r="H26" s="508">
        <v>1792</v>
      </c>
      <c r="I26" s="508">
        <v>2675</v>
      </c>
    </row>
    <row r="27" spans="1:9" ht="15">
      <c r="A27" s="505" t="s">
        <v>31</v>
      </c>
      <c r="B27" s="506">
        <v>7501</v>
      </c>
      <c r="C27" s="506">
        <v>7818</v>
      </c>
      <c r="D27" s="506">
        <v>8263</v>
      </c>
      <c r="E27" s="508">
        <v>8531</v>
      </c>
      <c r="F27" s="507">
        <v>7379</v>
      </c>
      <c r="G27" s="508">
        <v>0</v>
      </c>
      <c r="H27" s="508">
        <v>3865</v>
      </c>
      <c r="I27" s="508">
        <v>3514</v>
      </c>
    </row>
    <row r="28" spans="1:9" ht="15">
      <c r="A28" s="505" t="s">
        <v>32</v>
      </c>
      <c r="B28" s="506">
        <v>24704</v>
      </c>
      <c r="C28" s="506">
        <v>18878</v>
      </c>
      <c r="D28" s="506">
        <v>19804</v>
      </c>
      <c r="E28" s="508">
        <v>19019</v>
      </c>
      <c r="F28" s="507">
        <v>18013</v>
      </c>
      <c r="G28" s="508">
        <v>139</v>
      </c>
      <c r="H28" s="508">
        <v>7496</v>
      </c>
      <c r="I28" s="508">
        <v>10378</v>
      </c>
    </row>
    <row r="29" spans="1:9" ht="18">
      <c r="A29" s="505" t="s">
        <v>675</v>
      </c>
      <c r="B29" s="506">
        <v>2144</v>
      </c>
      <c r="C29" s="506">
        <v>1299</v>
      </c>
      <c r="D29" s="506">
        <v>1216</v>
      </c>
      <c r="E29" s="508">
        <v>1143</v>
      </c>
      <c r="F29" s="507">
        <v>1281</v>
      </c>
      <c r="G29" s="508">
        <v>33</v>
      </c>
      <c r="H29" s="508">
        <v>370</v>
      </c>
      <c r="I29" s="508">
        <v>878</v>
      </c>
    </row>
    <row r="30" spans="1:9" ht="15">
      <c r="A30" s="505" t="s">
        <v>34</v>
      </c>
      <c r="B30" s="506">
        <v>7805</v>
      </c>
      <c r="C30" s="506">
        <v>5831</v>
      </c>
      <c r="D30" s="506">
        <v>5603</v>
      </c>
      <c r="E30" s="508">
        <v>5551</v>
      </c>
      <c r="F30" s="507">
        <v>6169</v>
      </c>
      <c r="G30" s="508">
        <v>55</v>
      </c>
      <c r="H30" s="508">
        <v>2250</v>
      </c>
      <c r="I30" s="508">
        <v>3864</v>
      </c>
    </row>
    <row r="31" spans="1:9" ht="15">
      <c r="A31" s="505" t="s">
        <v>35</v>
      </c>
      <c r="B31" s="506">
        <v>7685</v>
      </c>
      <c r="C31" s="506">
        <v>8036</v>
      </c>
      <c r="D31" s="506">
        <v>8761</v>
      </c>
      <c r="E31" s="508">
        <v>8569</v>
      </c>
      <c r="F31" s="507">
        <v>8358</v>
      </c>
      <c r="G31" s="508">
        <v>74</v>
      </c>
      <c r="H31" s="508">
        <v>6665</v>
      </c>
      <c r="I31" s="508">
        <v>1619</v>
      </c>
    </row>
    <row r="32" spans="1:9" ht="15" customHeight="1">
      <c r="A32" s="505" t="s">
        <v>676</v>
      </c>
      <c r="B32" s="511" t="s">
        <v>621</v>
      </c>
      <c r="C32" s="511" t="s">
        <v>621</v>
      </c>
      <c r="D32" s="511" t="s">
        <v>621</v>
      </c>
      <c r="E32" s="608" t="s">
        <v>621</v>
      </c>
      <c r="F32" s="507">
        <v>6987</v>
      </c>
      <c r="G32" s="508">
        <v>86</v>
      </c>
      <c r="H32" s="508">
        <v>2645</v>
      </c>
      <c r="I32" s="508">
        <v>4256</v>
      </c>
    </row>
    <row r="33" spans="1:9" ht="15">
      <c r="A33" s="505" t="s">
        <v>37</v>
      </c>
      <c r="B33" s="506">
        <v>299</v>
      </c>
      <c r="C33" s="506">
        <v>328</v>
      </c>
      <c r="D33" s="506">
        <v>340</v>
      </c>
      <c r="E33" s="508">
        <v>383</v>
      </c>
      <c r="F33" s="507">
        <v>381</v>
      </c>
      <c r="G33" s="508">
        <v>6</v>
      </c>
      <c r="H33" s="508">
        <v>150</v>
      </c>
      <c r="I33" s="508">
        <v>225</v>
      </c>
    </row>
    <row r="34" spans="1:9" ht="15">
      <c r="A34" s="505" t="s">
        <v>38</v>
      </c>
      <c r="B34" s="506">
        <v>6051</v>
      </c>
      <c r="C34" s="506">
        <v>5752</v>
      </c>
      <c r="D34" s="506">
        <v>5857</v>
      </c>
      <c r="E34" s="508">
        <v>5958</v>
      </c>
      <c r="F34" s="507">
        <v>6356</v>
      </c>
      <c r="G34" s="508">
        <v>47</v>
      </c>
      <c r="H34" s="508">
        <v>2346</v>
      </c>
      <c r="I34" s="508">
        <v>3963</v>
      </c>
    </row>
    <row r="35" spans="1:9" ht="15">
      <c r="A35" s="505" t="s">
        <v>39</v>
      </c>
      <c r="B35" s="506">
        <v>16809</v>
      </c>
      <c r="C35" s="506">
        <v>17539</v>
      </c>
      <c r="D35" s="506">
        <v>18217</v>
      </c>
      <c r="E35" s="508">
        <v>19245</v>
      </c>
      <c r="F35" s="507">
        <v>15274</v>
      </c>
      <c r="G35" s="508">
        <v>76</v>
      </c>
      <c r="H35" s="508">
        <v>8247</v>
      </c>
      <c r="I35" s="508">
        <v>6951</v>
      </c>
    </row>
    <row r="36" spans="1:9" ht="15">
      <c r="A36" s="505" t="s">
        <v>40</v>
      </c>
      <c r="B36" s="506">
        <v>5525</v>
      </c>
      <c r="C36" s="506">
        <v>5265</v>
      </c>
      <c r="D36" s="506">
        <v>5034</v>
      </c>
      <c r="E36" s="508">
        <v>4649</v>
      </c>
      <c r="F36" s="507">
        <v>4273</v>
      </c>
      <c r="G36" s="508">
        <v>70</v>
      </c>
      <c r="H36" s="508">
        <v>1401</v>
      </c>
      <c r="I36" s="508">
        <v>2802</v>
      </c>
    </row>
    <row r="37" spans="1:9" ht="15">
      <c r="A37" s="505" t="s">
        <v>41</v>
      </c>
      <c r="B37" s="506">
        <v>4268</v>
      </c>
      <c r="C37" s="506">
        <v>4544</v>
      </c>
      <c r="D37" s="506">
        <v>4781</v>
      </c>
      <c r="E37" s="508">
        <v>4730</v>
      </c>
      <c r="F37" s="507">
        <v>4625</v>
      </c>
      <c r="G37" s="508">
        <v>79</v>
      </c>
      <c r="H37" s="508">
        <v>2493</v>
      </c>
      <c r="I37" s="508">
        <v>2053</v>
      </c>
    </row>
    <row r="38" spans="1:9" ht="15">
      <c r="A38" s="505" t="s">
        <v>42</v>
      </c>
      <c r="B38" s="506">
        <v>9094</v>
      </c>
      <c r="C38" s="506">
        <v>9424</v>
      </c>
      <c r="D38" s="506">
        <v>9506</v>
      </c>
      <c r="E38" s="508">
        <v>9691</v>
      </c>
      <c r="F38" s="507">
        <v>9823</v>
      </c>
      <c r="G38" s="508">
        <v>44</v>
      </c>
      <c r="H38" s="508">
        <v>5605</v>
      </c>
      <c r="I38" s="508">
        <v>4174</v>
      </c>
    </row>
    <row r="39" spans="1:9" ht="15">
      <c r="A39" s="513"/>
      <c r="B39" s="506"/>
      <c r="C39" s="506"/>
      <c r="D39" s="506"/>
      <c r="E39" s="566"/>
      <c r="F39" s="514"/>
      <c r="G39" s="515"/>
      <c r="H39" s="515"/>
      <c r="I39" s="515"/>
    </row>
    <row r="40" spans="1:9" s="509" customFormat="1" ht="18.75">
      <c r="A40" s="516" t="s">
        <v>677</v>
      </c>
      <c r="B40" s="517">
        <v>250801</v>
      </c>
      <c r="C40" s="517">
        <v>253902</v>
      </c>
      <c r="D40" s="517">
        <v>265310</v>
      </c>
      <c r="E40" s="609">
        <v>257080</v>
      </c>
      <c r="F40" s="599">
        <v>263045</v>
      </c>
      <c r="G40" s="518">
        <v>2678</v>
      </c>
      <c r="H40" s="518">
        <v>125534</v>
      </c>
      <c r="I40" s="518">
        <v>134833</v>
      </c>
    </row>
    <row r="41" spans="1:10" ht="17.25" customHeight="1">
      <c r="A41" s="519" t="s">
        <v>398</v>
      </c>
      <c r="J41" s="520"/>
    </row>
    <row r="42" spans="6:10" ht="17.25" customHeight="1">
      <c r="F42" s="521"/>
      <c r="G42" s="521"/>
      <c r="H42" s="521"/>
      <c r="I42" s="521"/>
      <c r="J42" s="520"/>
    </row>
    <row r="43" spans="1:12" ht="12.75">
      <c r="A43" s="488" t="s">
        <v>665</v>
      </c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</row>
    <row r="44" spans="1:12" ht="12.75">
      <c r="A44" s="488" t="s">
        <v>666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</row>
    <row r="45" spans="1:12" ht="14.25" customHeight="1">
      <c r="A45" s="602" t="s">
        <v>673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</row>
    <row r="46" spans="1:12" ht="14.25" customHeight="1">
      <c r="A46" s="602" t="s">
        <v>672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</row>
    <row r="47" spans="1:12" ht="12.75" customHeight="1">
      <c r="A47" s="604" t="s">
        <v>670</v>
      </c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</row>
    <row r="48" spans="1:12" ht="12.75" customHeight="1">
      <c r="A48" s="604" t="s">
        <v>671</v>
      </c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</row>
    <row r="49" spans="1:12" ht="12.75">
      <c r="A49" s="600" t="s">
        <v>667</v>
      </c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</row>
    <row r="50" spans="1:12" ht="12.75">
      <c r="A50" s="602" t="s">
        <v>626</v>
      </c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</row>
    <row r="51" spans="1:12" ht="12.75">
      <c r="A51" s="602" t="s">
        <v>668</v>
      </c>
      <c r="B51" s="601"/>
      <c r="C51" s="601"/>
      <c r="D51" s="601"/>
      <c r="E51" s="601"/>
      <c r="F51" s="601"/>
      <c r="G51" s="601"/>
      <c r="H51" s="601"/>
      <c r="I51" s="601"/>
      <c r="J51" s="601"/>
      <c r="K51" s="601"/>
      <c r="L51" s="601"/>
    </row>
    <row r="52" spans="1:12" ht="12.75">
      <c r="A52" s="600" t="s">
        <v>669</v>
      </c>
      <c r="B52" s="601"/>
      <c r="C52" s="601"/>
      <c r="D52" s="601"/>
      <c r="E52" s="601"/>
      <c r="F52" s="601"/>
      <c r="G52" s="601"/>
      <c r="H52" s="601"/>
      <c r="I52" s="601"/>
      <c r="J52" s="601"/>
      <c r="K52" s="601"/>
      <c r="L52" s="601"/>
    </row>
    <row r="53" spans="1:12" ht="12.75">
      <c r="A53" s="488" t="s">
        <v>682</v>
      </c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</row>
    <row r="54" spans="1:9" ht="12.75">
      <c r="A54" s="488"/>
      <c r="B54" s="482"/>
      <c r="C54" s="482"/>
      <c r="D54" s="482"/>
      <c r="E54" s="482"/>
      <c r="F54" s="482"/>
      <c r="G54" s="482"/>
      <c r="H54" s="482"/>
      <c r="I54" s="482"/>
    </row>
    <row r="55" spans="1:9" ht="12.75">
      <c r="A55" s="487"/>
      <c r="B55" s="482"/>
      <c r="C55" s="482"/>
      <c r="D55" s="482"/>
      <c r="E55" s="482"/>
      <c r="F55" s="482"/>
      <c r="G55" s="482"/>
      <c r="H55" s="482"/>
      <c r="I55" s="482"/>
    </row>
    <row r="57" spans="2:7" ht="12.75">
      <c r="B57" s="521"/>
      <c r="C57" s="521"/>
      <c r="D57" s="521"/>
      <c r="E57" s="521"/>
      <c r="F57" s="521"/>
      <c r="G57" s="521"/>
    </row>
    <row r="58" spans="2:7" ht="12.75">
      <c r="B58" s="521"/>
      <c r="G58" s="521"/>
    </row>
  </sheetData>
  <mergeCells count="3">
    <mergeCell ref="G3:I3"/>
    <mergeCell ref="B3:E3"/>
    <mergeCell ref="C4:D4"/>
  </mergeCells>
  <printOptions/>
  <pageMargins left="0.75" right="0.75" top="1" bottom="1" header="0.5" footer="0.5"/>
  <pageSetup fitToHeight="1" fitToWidth="1" horizontalDpi="96" verticalDpi="96" orientation="portrait" paperSize="9" scale="62" r:id="rId1"/>
  <headerFooter alignWithMargins="0">
    <oddHeader>&amp;R&amp;"Arial,Bold"&amp;14ROAD TRANSPORT VEHICLES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7"/>
  <sheetViews>
    <sheetView workbookViewId="0" topLeftCell="A1">
      <selection activeCell="A4" sqref="A4"/>
    </sheetView>
  </sheetViews>
  <sheetFormatPr defaultColWidth="9.140625" defaultRowHeight="12.75"/>
  <cols>
    <col min="1" max="1" width="25.8515625" style="0" customWidth="1"/>
    <col min="2" max="2" width="10.57421875" style="0" customWidth="1"/>
    <col min="3" max="3" width="8.140625" style="0" customWidth="1"/>
    <col min="4" max="4" width="12.57421875" style="0" customWidth="1"/>
    <col min="5" max="5" width="16.421875" style="0" customWidth="1"/>
    <col min="6" max="6" width="11.140625" style="0" customWidth="1"/>
    <col min="7" max="7" width="6.140625" style="0" customWidth="1"/>
    <col min="8" max="8" width="10.140625" style="0" customWidth="1"/>
    <col min="9" max="9" width="2.00390625" style="0" customWidth="1"/>
    <col min="10" max="10" width="11.00390625" style="0" bestFit="1" customWidth="1"/>
  </cols>
  <sheetData>
    <row r="1" ht="18">
      <c r="A1" s="107" t="s">
        <v>255</v>
      </c>
    </row>
    <row r="2" spans="1:79" s="106" customFormat="1" ht="18.7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</row>
    <row r="3" spans="1:79" s="106" customFormat="1" ht="18">
      <c r="A3" s="107"/>
      <c r="B3" s="147" t="s">
        <v>152</v>
      </c>
      <c r="C3" s="147"/>
      <c r="D3" s="145" t="s">
        <v>164</v>
      </c>
      <c r="E3" s="146"/>
      <c r="F3" s="146"/>
      <c r="G3" s="146"/>
      <c r="H3" s="151" t="s">
        <v>170</v>
      </c>
      <c r="I3" s="109"/>
      <c r="J3" s="152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</row>
    <row r="4" spans="1:79" s="53" customFormat="1" ht="21" customHeight="1" thickBot="1">
      <c r="A4" s="104" t="s">
        <v>151</v>
      </c>
      <c r="B4" s="148" t="s">
        <v>153</v>
      </c>
      <c r="C4" s="148"/>
      <c r="D4" s="119" t="s">
        <v>165</v>
      </c>
      <c r="E4" s="104" t="s">
        <v>166</v>
      </c>
      <c r="F4" s="149" t="s">
        <v>167</v>
      </c>
      <c r="G4" s="150"/>
      <c r="H4" s="148" t="s">
        <v>169</v>
      </c>
      <c r="I4" s="148"/>
      <c r="J4" s="118" t="s">
        <v>5</v>
      </c>
      <c r="K4" s="54"/>
      <c r="L4" s="117"/>
      <c r="M4" s="108"/>
      <c r="N4" s="116"/>
      <c r="O4" s="116"/>
      <c r="P4" s="116"/>
      <c r="Q4" s="108"/>
      <c r="R4" s="108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3" customFormat="1" ht="13.5" customHeight="1">
      <c r="A5" s="108"/>
      <c r="B5" s="117"/>
      <c r="C5" s="117"/>
      <c r="D5" s="108"/>
      <c r="E5" s="108"/>
      <c r="F5" s="108"/>
      <c r="H5" s="108"/>
      <c r="I5" s="108"/>
      <c r="J5" s="108"/>
      <c r="K5" s="54"/>
      <c r="L5" s="108"/>
      <c r="M5" s="108"/>
      <c r="N5" s="116"/>
      <c r="O5" s="116"/>
      <c r="P5" s="116"/>
      <c r="Q5" s="108"/>
      <c r="R5" s="108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15">
      <c r="A6" s="122" t="s">
        <v>168</v>
      </c>
      <c r="B6" s="182">
        <v>134</v>
      </c>
      <c r="C6" s="123"/>
      <c r="D6" s="129">
        <v>2749</v>
      </c>
      <c r="E6" s="129">
        <v>4441</v>
      </c>
      <c r="F6" s="129">
        <v>4</v>
      </c>
      <c r="H6" s="123"/>
      <c r="I6" s="123"/>
      <c r="J6" s="123">
        <f>SUM(B6:F6)</f>
        <v>7328</v>
      </c>
      <c r="K6" s="1"/>
      <c r="L6" s="1"/>
      <c r="M6" s="1"/>
      <c r="N6" s="1"/>
      <c r="O6" s="1"/>
      <c r="P6" s="39"/>
      <c r="Q6" s="39"/>
      <c r="R6" s="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>
      <c r="A7" s="122" t="s">
        <v>12</v>
      </c>
      <c r="B7" s="182">
        <v>85</v>
      </c>
      <c r="C7" s="124"/>
      <c r="D7" s="129">
        <v>2623</v>
      </c>
      <c r="E7" s="129">
        <v>4851</v>
      </c>
      <c r="F7" s="129"/>
      <c r="H7" s="123"/>
      <c r="I7" s="123"/>
      <c r="J7" s="124">
        <f>SUM(B7:F7)</f>
        <v>7559</v>
      </c>
      <c r="K7" s="1"/>
      <c r="L7" s="1"/>
      <c r="M7" s="1"/>
      <c r="N7" s="1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5">
      <c r="A8" s="122" t="s">
        <v>13</v>
      </c>
      <c r="B8" s="182">
        <v>101</v>
      </c>
      <c r="C8" s="123"/>
      <c r="D8" s="129">
        <v>1699</v>
      </c>
      <c r="E8" s="129">
        <v>2198</v>
      </c>
      <c r="F8" s="129"/>
      <c r="H8" s="123"/>
      <c r="I8" s="123"/>
      <c r="J8" s="123">
        <f>SUM(B8:H8)</f>
        <v>3998</v>
      </c>
      <c r="K8" s="82"/>
      <c r="L8" s="82"/>
      <c r="M8" s="82"/>
      <c r="N8" s="82"/>
      <c r="O8" s="82"/>
      <c r="P8" s="82"/>
      <c r="Q8" s="85"/>
      <c r="R8" s="85"/>
      <c r="S8" s="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5">
      <c r="A9" s="122" t="s">
        <v>14</v>
      </c>
      <c r="B9" s="182">
        <v>17</v>
      </c>
      <c r="C9" s="123"/>
      <c r="D9" s="129">
        <v>1393</v>
      </c>
      <c r="E9" s="129">
        <v>1291</v>
      </c>
      <c r="F9" s="129">
        <v>5</v>
      </c>
      <c r="H9" s="123"/>
      <c r="I9" s="123"/>
      <c r="J9" s="123">
        <f aca="true" t="shared" si="0" ref="J9:J15">SUM(B9:F9)</f>
        <v>2706</v>
      </c>
      <c r="K9" s="82"/>
      <c r="L9" s="82"/>
      <c r="M9" s="82"/>
      <c r="N9" s="82"/>
      <c r="O9" s="82"/>
      <c r="P9" s="82"/>
      <c r="Q9" s="85"/>
      <c r="R9" s="85"/>
      <c r="S9" s="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5">
      <c r="A10" s="112" t="s">
        <v>15</v>
      </c>
      <c r="B10" s="182">
        <v>26</v>
      </c>
      <c r="C10" s="123"/>
      <c r="D10" s="129">
        <v>1159</v>
      </c>
      <c r="E10" s="129">
        <v>1031</v>
      </c>
      <c r="F10" s="53"/>
      <c r="H10" s="123"/>
      <c r="I10" s="123"/>
      <c r="J10" s="124">
        <f>SUM(B10:F10)</f>
        <v>2216</v>
      </c>
      <c r="K10" s="82"/>
      <c r="L10" s="82"/>
      <c r="M10" s="82"/>
      <c r="N10" s="82"/>
      <c r="O10" s="82"/>
      <c r="P10" s="82"/>
      <c r="Q10" s="85"/>
      <c r="R10" s="85"/>
      <c r="S10" s="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>
      <c r="A11" s="122" t="s">
        <v>16</v>
      </c>
      <c r="B11" s="182">
        <v>100</v>
      </c>
      <c r="D11" s="129">
        <v>2928</v>
      </c>
      <c r="E11" s="129">
        <v>4411</v>
      </c>
      <c r="F11" s="129"/>
      <c r="H11" s="123"/>
      <c r="I11" s="123"/>
      <c r="J11" s="123">
        <f>SUM(B11:F11)</f>
        <v>7439</v>
      </c>
      <c r="K11" s="82"/>
      <c r="L11" s="82"/>
      <c r="M11" s="82"/>
      <c r="N11" s="82"/>
      <c r="O11" s="82"/>
      <c r="P11" s="82"/>
      <c r="Q11" s="85"/>
      <c r="R11" s="85"/>
      <c r="S11" s="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>
      <c r="A12" s="122" t="s">
        <v>17</v>
      </c>
      <c r="B12" s="182">
        <v>147</v>
      </c>
      <c r="C12" s="123"/>
      <c r="D12" s="129">
        <v>3009</v>
      </c>
      <c r="E12" s="129">
        <v>3096</v>
      </c>
      <c r="F12" s="129">
        <v>1</v>
      </c>
      <c r="H12" s="123"/>
      <c r="I12" s="123"/>
      <c r="J12" s="123">
        <f t="shared" si="0"/>
        <v>6253</v>
      </c>
      <c r="K12" s="82"/>
      <c r="L12" s="82"/>
      <c r="M12" s="82"/>
      <c r="N12" s="82"/>
      <c r="O12" s="82"/>
      <c r="P12" s="82"/>
      <c r="Q12" s="85"/>
      <c r="R12" s="85"/>
      <c r="S12" s="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>
      <c r="A13" s="122" t="s">
        <v>18</v>
      </c>
      <c r="B13" s="182">
        <v>67</v>
      </c>
      <c r="C13" s="123"/>
      <c r="D13" s="129">
        <v>2350</v>
      </c>
      <c r="E13" s="129">
        <v>1935</v>
      </c>
      <c r="F13" s="129"/>
      <c r="H13" s="123"/>
      <c r="I13" s="123"/>
      <c r="J13" s="123">
        <f t="shared" si="0"/>
        <v>4352</v>
      </c>
      <c r="K13" s="82"/>
      <c r="L13" s="82"/>
      <c r="M13" s="82"/>
      <c r="N13" s="82"/>
      <c r="O13" s="82"/>
      <c r="P13" s="82"/>
      <c r="Q13" s="85"/>
      <c r="R13" s="85"/>
      <c r="S13" s="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>
      <c r="A14" s="112" t="s">
        <v>19</v>
      </c>
      <c r="B14" s="182">
        <v>54</v>
      </c>
      <c r="C14" s="123"/>
      <c r="D14" s="129">
        <v>1787</v>
      </c>
      <c r="E14" s="129">
        <v>1695</v>
      </c>
      <c r="F14" s="129">
        <v>1</v>
      </c>
      <c r="H14" s="123"/>
      <c r="I14" s="123"/>
      <c r="J14" s="123">
        <f t="shared" si="0"/>
        <v>3537</v>
      </c>
      <c r="K14" s="82"/>
      <c r="L14" s="82"/>
      <c r="M14" s="82"/>
      <c r="N14" s="82"/>
      <c r="O14" s="82"/>
      <c r="P14" s="82"/>
      <c r="Q14" s="85"/>
      <c r="R14" s="85"/>
      <c r="S14" s="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>
      <c r="A15" s="122" t="s">
        <v>20</v>
      </c>
      <c r="B15" s="182">
        <v>40</v>
      </c>
      <c r="C15" s="123"/>
      <c r="D15" s="129">
        <v>1737</v>
      </c>
      <c r="E15" s="129">
        <v>1426</v>
      </c>
      <c r="F15" s="129">
        <v>1</v>
      </c>
      <c r="H15" s="123"/>
      <c r="I15" s="123"/>
      <c r="J15" s="123">
        <f t="shared" si="0"/>
        <v>3204</v>
      </c>
      <c r="K15" s="82"/>
      <c r="L15" s="82"/>
      <c r="M15" s="82"/>
      <c r="N15" s="82"/>
      <c r="O15" s="82"/>
      <c r="P15" s="82"/>
      <c r="Q15" s="85"/>
      <c r="R15" s="85"/>
      <c r="S15" s="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5">
      <c r="A16" s="122" t="s">
        <v>21</v>
      </c>
      <c r="B16" s="182">
        <v>7</v>
      </c>
      <c r="C16" s="123"/>
      <c r="D16" s="129">
        <v>1222</v>
      </c>
      <c r="E16" s="129">
        <v>2025</v>
      </c>
      <c r="F16" s="129">
        <v>1</v>
      </c>
      <c r="H16" s="123"/>
      <c r="I16" s="123"/>
      <c r="J16" s="123">
        <f>SUM(B16:F16)</f>
        <v>3255</v>
      </c>
      <c r="K16" s="82"/>
      <c r="L16" s="82"/>
      <c r="M16" s="82"/>
      <c r="N16" s="82"/>
      <c r="O16" s="82"/>
      <c r="P16" s="82"/>
      <c r="Q16" s="85"/>
      <c r="R16" s="85"/>
      <c r="S16" s="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16" ht="15">
      <c r="A17" s="122" t="s">
        <v>154</v>
      </c>
      <c r="B17" s="182">
        <v>230</v>
      </c>
      <c r="D17" s="129">
        <v>6730</v>
      </c>
      <c r="E17" s="129">
        <v>6228</v>
      </c>
      <c r="F17" s="129"/>
      <c r="H17" s="123"/>
      <c r="I17" s="123"/>
      <c r="J17" s="124">
        <f>SUM(B17:F17)</f>
        <v>13188</v>
      </c>
      <c r="P17" s="1"/>
    </row>
    <row r="18" spans="1:16" ht="15">
      <c r="A18" s="112" t="s">
        <v>155</v>
      </c>
      <c r="B18" s="182">
        <v>3</v>
      </c>
      <c r="D18" s="129">
        <v>95</v>
      </c>
      <c r="E18" s="129">
        <v>202</v>
      </c>
      <c r="H18" s="123"/>
      <c r="I18" s="123"/>
      <c r="J18" s="124">
        <f>SUM(B18:E18)</f>
        <v>300</v>
      </c>
      <c r="P18" s="1"/>
    </row>
    <row r="19" spans="1:16" ht="15">
      <c r="A19" s="122" t="s">
        <v>24</v>
      </c>
      <c r="B19" s="182">
        <v>68</v>
      </c>
      <c r="C19" s="124"/>
      <c r="D19" s="129">
        <v>2936</v>
      </c>
      <c r="E19" s="129">
        <v>3130</v>
      </c>
      <c r="F19" s="129"/>
      <c r="H19" s="123"/>
      <c r="I19" s="123"/>
      <c r="J19" s="124">
        <f>SUM(B19:F19)</f>
        <v>6134</v>
      </c>
      <c r="P19" s="1"/>
    </row>
    <row r="20" spans="1:16" ht="15">
      <c r="A20" s="122" t="s">
        <v>25</v>
      </c>
      <c r="B20" s="182">
        <v>169</v>
      </c>
      <c r="C20" s="124"/>
      <c r="D20" s="129">
        <v>7390</v>
      </c>
      <c r="E20" s="129">
        <v>5754</v>
      </c>
      <c r="F20" s="129">
        <v>2</v>
      </c>
      <c r="H20" s="123"/>
      <c r="I20" s="123"/>
      <c r="J20" s="124">
        <f>SUM(B20:F20)</f>
        <v>13315</v>
      </c>
      <c r="P20" s="1"/>
    </row>
    <row r="21" spans="1:16" ht="15">
      <c r="A21" s="122" t="s">
        <v>156</v>
      </c>
      <c r="B21" s="182">
        <v>319</v>
      </c>
      <c r="C21" s="124"/>
      <c r="D21" s="140" t="s">
        <v>53</v>
      </c>
      <c r="E21" s="140" t="s">
        <v>53</v>
      </c>
      <c r="F21" s="140" t="s">
        <v>53</v>
      </c>
      <c r="H21" s="129">
        <v>17700</v>
      </c>
      <c r="I21" s="123"/>
      <c r="J21" s="124">
        <f>SUM(B21:H21)</f>
        <v>18019</v>
      </c>
      <c r="P21" s="1"/>
    </row>
    <row r="22" spans="1:16" ht="15">
      <c r="A22" s="122" t="s">
        <v>27</v>
      </c>
      <c r="B22" s="182">
        <v>126</v>
      </c>
      <c r="C22" s="124"/>
      <c r="D22" s="140" t="s">
        <v>53</v>
      </c>
      <c r="E22" s="140" t="s">
        <v>53</v>
      </c>
      <c r="F22" s="140" t="s">
        <v>53</v>
      </c>
      <c r="H22" s="129">
        <v>7176</v>
      </c>
      <c r="I22" s="123"/>
      <c r="J22" s="124">
        <f>SUM(B22:H22)</f>
        <v>7302</v>
      </c>
      <c r="P22" s="1"/>
    </row>
    <row r="23" spans="1:16" ht="15">
      <c r="A23" s="122" t="s">
        <v>28</v>
      </c>
      <c r="B23" s="182">
        <v>123</v>
      </c>
      <c r="C23" s="124"/>
      <c r="D23" s="129">
        <v>2060</v>
      </c>
      <c r="E23" s="129">
        <v>1840</v>
      </c>
      <c r="F23" s="129"/>
      <c r="H23" s="123"/>
      <c r="I23" s="123"/>
      <c r="J23" s="124">
        <f>SUM(B23:F23)</f>
        <v>4023</v>
      </c>
      <c r="P23" s="1"/>
    </row>
    <row r="24" spans="1:16" ht="15">
      <c r="A24" s="122" t="s">
        <v>29</v>
      </c>
      <c r="B24" s="182">
        <v>80</v>
      </c>
      <c r="C24" s="124"/>
      <c r="D24" s="129">
        <v>1880</v>
      </c>
      <c r="E24" s="129">
        <v>1388</v>
      </c>
      <c r="F24" s="129"/>
      <c r="H24" s="123"/>
      <c r="I24" s="123"/>
      <c r="J24" s="124">
        <f>SUM(B24:F24)</f>
        <v>3348</v>
      </c>
      <c r="P24" s="1"/>
    </row>
    <row r="25" spans="1:10" ht="15">
      <c r="A25" s="122" t="s">
        <v>30</v>
      </c>
      <c r="B25" s="182">
        <v>14</v>
      </c>
      <c r="C25" s="124"/>
      <c r="D25" s="129">
        <v>1021</v>
      </c>
      <c r="E25" s="129">
        <v>1810</v>
      </c>
      <c r="F25" s="129"/>
      <c r="H25" s="123"/>
      <c r="I25" s="123"/>
      <c r="J25" s="124">
        <f>SUM(B25:F25)</f>
        <v>2845</v>
      </c>
    </row>
    <row r="26" spans="1:10" ht="15">
      <c r="A26" s="122" t="s">
        <v>31</v>
      </c>
      <c r="B26" s="182">
        <v>160</v>
      </c>
      <c r="C26" s="125"/>
      <c r="D26" s="140" t="s">
        <v>53</v>
      </c>
      <c r="E26" s="140" t="s">
        <v>53</v>
      </c>
      <c r="F26" s="140" t="s">
        <v>53</v>
      </c>
      <c r="H26" s="129">
        <v>9278</v>
      </c>
      <c r="I26" s="123"/>
      <c r="J26" s="124">
        <f>SUM(B26:H26)</f>
        <v>9438</v>
      </c>
    </row>
    <row r="27" spans="1:10" ht="15">
      <c r="A27" s="122" t="s">
        <v>32</v>
      </c>
      <c r="B27" s="182">
        <v>131</v>
      </c>
      <c r="C27" s="124"/>
      <c r="D27" s="129">
        <v>12746</v>
      </c>
      <c r="E27" s="129">
        <v>6154</v>
      </c>
      <c r="F27" s="129">
        <v>3</v>
      </c>
      <c r="H27" s="123"/>
      <c r="I27" s="123"/>
      <c r="J27" s="124">
        <f aca="true" t="shared" si="1" ref="J27:J37">SUM(B27:F27)</f>
        <v>19034</v>
      </c>
    </row>
    <row r="28" spans="1:10" ht="15">
      <c r="A28" s="112" t="s">
        <v>33</v>
      </c>
      <c r="B28" s="182">
        <v>47</v>
      </c>
      <c r="C28" s="124"/>
      <c r="D28" s="129">
        <v>345</v>
      </c>
      <c r="E28" s="129">
        <v>355</v>
      </c>
      <c r="F28" s="129"/>
      <c r="H28" s="123"/>
      <c r="I28" s="123"/>
      <c r="J28" s="124">
        <f t="shared" si="1"/>
        <v>747</v>
      </c>
    </row>
    <row r="29" spans="1:10" ht="15">
      <c r="A29" s="122" t="s">
        <v>34</v>
      </c>
      <c r="B29" s="182">
        <v>142</v>
      </c>
      <c r="C29" s="124"/>
      <c r="D29" s="129">
        <v>1790</v>
      </c>
      <c r="E29" s="129">
        <v>3088</v>
      </c>
      <c r="F29" s="129"/>
      <c r="H29" s="123"/>
      <c r="I29" s="123"/>
      <c r="J29" s="124">
        <f t="shared" si="1"/>
        <v>5020</v>
      </c>
    </row>
    <row r="30" spans="1:10" ht="15">
      <c r="A30" s="122" t="s">
        <v>35</v>
      </c>
      <c r="B30" s="182">
        <v>24</v>
      </c>
      <c r="C30" s="124"/>
      <c r="D30" s="129">
        <v>5755</v>
      </c>
      <c r="E30" s="129">
        <v>100</v>
      </c>
      <c r="F30" s="129"/>
      <c r="H30" s="123"/>
      <c r="I30" s="123"/>
      <c r="J30" s="124">
        <f t="shared" si="1"/>
        <v>5879</v>
      </c>
    </row>
    <row r="31" spans="1:10" ht="15">
      <c r="A31" s="122" t="s">
        <v>36</v>
      </c>
      <c r="B31" s="182">
        <v>183</v>
      </c>
      <c r="C31" s="124"/>
      <c r="D31" s="129">
        <v>1282</v>
      </c>
      <c r="E31" s="129">
        <v>1259</v>
      </c>
      <c r="F31" s="129"/>
      <c r="H31" s="123"/>
      <c r="I31" s="123"/>
      <c r="J31" s="124">
        <f t="shared" si="1"/>
        <v>2724</v>
      </c>
    </row>
    <row r="32" spans="1:10" ht="15">
      <c r="A32" s="112" t="s">
        <v>37</v>
      </c>
      <c r="B32" s="182">
        <v>8</v>
      </c>
      <c r="C32" s="124"/>
      <c r="D32" s="129">
        <v>211</v>
      </c>
      <c r="E32" s="129">
        <v>244</v>
      </c>
      <c r="F32" s="129">
        <v>2</v>
      </c>
      <c r="H32" s="123"/>
      <c r="I32" s="123"/>
      <c r="J32" s="124">
        <f t="shared" si="1"/>
        <v>465</v>
      </c>
    </row>
    <row r="33" spans="1:10" ht="15">
      <c r="A33" s="122" t="s">
        <v>38</v>
      </c>
      <c r="B33" s="182">
        <v>41</v>
      </c>
      <c r="C33" s="124"/>
      <c r="D33" s="129">
        <v>2333</v>
      </c>
      <c r="E33" s="129">
        <v>2810</v>
      </c>
      <c r="F33" s="129">
        <v>2</v>
      </c>
      <c r="H33" s="123"/>
      <c r="I33" s="123"/>
      <c r="J33" s="124">
        <f t="shared" si="1"/>
        <v>5186</v>
      </c>
    </row>
    <row r="34" spans="1:10" ht="15">
      <c r="A34" s="122" t="s">
        <v>39</v>
      </c>
      <c r="B34" s="182">
        <v>99</v>
      </c>
      <c r="C34" s="124"/>
      <c r="D34" s="129">
        <v>4796</v>
      </c>
      <c r="E34" s="129">
        <v>7158</v>
      </c>
      <c r="F34" s="129"/>
      <c r="H34" s="123"/>
      <c r="I34" s="123"/>
      <c r="J34" s="124">
        <f t="shared" si="1"/>
        <v>12053</v>
      </c>
    </row>
    <row r="35" spans="1:10" ht="15">
      <c r="A35" s="122" t="s">
        <v>40</v>
      </c>
      <c r="B35" s="182">
        <v>61</v>
      </c>
      <c r="C35" s="124"/>
      <c r="D35" s="129">
        <v>1606</v>
      </c>
      <c r="E35" s="129">
        <v>1797</v>
      </c>
      <c r="F35" s="129"/>
      <c r="H35" s="123"/>
      <c r="I35" s="123"/>
      <c r="J35" s="124">
        <f t="shared" si="1"/>
        <v>3464</v>
      </c>
    </row>
    <row r="36" spans="1:10" ht="15">
      <c r="A36" s="122" t="s">
        <v>41</v>
      </c>
      <c r="B36" s="182">
        <v>42</v>
      </c>
      <c r="C36" s="124"/>
      <c r="D36" s="129">
        <v>2938</v>
      </c>
      <c r="E36" s="129">
        <v>2211</v>
      </c>
      <c r="F36" s="129"/>
      <c r="H36" s="123"/>
      <c r="I36" s="123"/>
      <c r="J36" s="124">
        <f t="shared" si="1"/>
        <v>5191</v>
      </c>
    </row>
    <row r="37" spans="1:10" ht="15">
      <c r="A37" s="122" t="s">
        <v>42</v>
      </c>
      <c r="B37" s="182">
        <v>55</v>
      </c>
      <c r="C37" s="124"/>
      <c r="D37" s="129">
        <v>4514</v>
      </c>
      <c r="E37" s="129">
        <v>1761</v>
      </c>
      <c r="F37" s="129"/>
      <c r="H37" s="123"/>
      <c r="I37" s="123"/>
      <c r="J37" s="124">
        <f t="shared" si="1"/>
        <v>6330</v>
      </c>
    </row>
    <row r="38" spans="1:10" ht="15">
      <c r="A38" s="122"/>
      <c r="B38" s="124"/>
      <c r="C38" s="124"/>
      <c r="D38" s="124"/>
      <c r="E38" s="124"/>
      <c r="F38" s="124"/>
      <c r="H38" s="123"/>
      <c r="I38" s="123"/>
      <c r="J38" s="124"/>
    </row>
    <row r="39" spans="1:10" s="1" customFormat="1" ht="15.75" thickBot="1">
      <c r="A39" s="134" t="s">
        <v>5</v>
      </c>
      <c r="B39" s="135">
        <f>SUM(B6:B37)</f>
        <v>2903</v>
      </c>
      <c r="C39" s="135"/>
      <c r="D39" s="135">
        <f>SUM(D6:D37)</f>
        <v>83084</v>
      </c>
      <c r="E39" s="135">
        <f>SUM(E6:E37)</f>
        <v>75689</v>
      </c>
      <c r="F39" s="135">
        <f>SUM(F6:F37)</f>
        <v>22</v>
      </c>
      <c r="G39" s="12"/>
      <c r="H39" s="135">
        <f>SUM(H6:H38)</f>
        <v>34154</v>
      </c>
      <c r="I39" s="135"/>
      <c r="J39" s="135">
        <f>SUM(J6:J37)</f>
        <v>195852</v>
      </c>
    </row>
    <row r="40" spans="12:13" ht="12.75">
      <c r="L40" s="176"/>
      <c r="M40" s="183"/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256</v>
      </c>
    </row>
    <row r="45" ht="12.75">
      <c r="A45" t="s">
        <v>157</v>
      </c>
    </row>
    <row r="46" ht="12.75">
      <c r="A46" t="s">
        <v>161</v>
      </c>
    </row>
    <row r="47" ht="12.75">
      <c r="A47" t="s">
        <v>203</v>
      </c>
    </row>
  </sheetData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Header>&amp;L&amp;"Arial,Bold"&amp;16ROAD TRANSPORT VEHICLES</oddHeader>
    <oddFooter>&amp;C&amp;14 39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5.8515625" style="114" customWidth="1"/>
    <col min="2" max="6" width="11.8515625" style="114" hidden="1" customWidth="1"/>
    <col min="7" max="7" width="11.57421875" style="114" hidden="1" customWidth="1"/>
    <col min="8" max="9" width="11.57421875" style="114" bestFit="1" customWidth="1"/>
    <col min="10" max="10" width="12.28125" style="114" bestFit="1" customWidth="1"/>
    <col min="11" max="12" width="11.57421875" style="114" bestFit="1" customWidth="1"/>
    <col min="13" max="13" width="12.00390625" style="114" customWidth="1"/>
    <col min="14" max="14" width="11.7109375" style="114" customWidth="1"/>
    <col min="15" max="15" width="11.00390625" style="114" customWidth="1"/>
    <col min="16" max="16" width="12.421875" style="114" customWidth="1"/>
    <col min="17" max="17" width="12.28125" style="114" customWidth="1"/>
    <col min="18" max="18" width="9.8515625" style="114" bestFit="1" customWidth="1"/>
    <col min="19" max="16384" width="9.140625" style="114" customWidth="1"/>
  </cols>
  <sheetData>
    <row r="1" spans="1:6" s="196" customFormat="1" ht="18">
      <c r="A1" s="333" t="s">
        <v>580</v>
      </c>
      <c r="B1" s="333"/>
      <c r="C1" s="333"/>
      <c r="D1" s="333"/>
      <c r="E1" s="333"/>
      <c r="F1" s="333"/>
    </row>
    <row r="2" spans="1:6" ht="13.5" customHeight="1">
      <c r="A2" s="196"/>
      <c r="B2" s="196"/>
      <c r="C2" s="196"/>
      <c r="D2" s="196"/>
      <c r="E2" s="196"/>
      <c r="F2" s="196"/>
    </row>
    <row r="3" spans="1:17" ht="21" customHeight="1">
      <c r="A3" s="286" t="s">
        <v>173</v>
      </c>
      <c r="B3" s="332" t="s">
        <v>615</v>
      </c>
      <c r="C3" s="332" t="s">
        <v>616</v>
      </c>
      <c r="D3" s="332" t="s">
        <v>617</v>
      </c>
      <c r="E3" s="332" t="s">
        <v>618</v>
      </c>
      <c r="F3" s="332" t="s">
        <v>619</v>
      </c>
      <c r="G3" s="332" t="s">
        <v>350</v>
      </c>
      <c r="H3" s="332" t="s">
        <v>320</v>
      </c>
      <c r="I3" s="332" t="s">
        <v>351</v>
      </c>
      <c r="J3" s="332" t="s">
        <v>352</v>
      </c>
      <c r="K3" s="332" t="s">
        <v>353</v>
      </c>
      <c r="L3" s="332" t="s">
        <v>412</v>
      </c>
      <c r="M3" s="332" t="s">
        <v>393</v>
      </c>
      <c r="N3" s="332" t="s">
        <v>434</v>
      </c>
      <c r="O3" s="332" t="s">
        <v>458</v>
      </c>
      <c r="P3" s="332" t="s">
        <v>590</v>
      </c>
      <c r="Q3" s="332" t="s">
        <v>645</v>
      </c>
    </row>
    <row r="4" spans="1:18" s="315" customFormat="1" ht="17.25" customHeight="1">
      <c r="A4" s="334" t="s">
        <v>174</v>
      </c>
      <c r="B4" s="334"/>
      <c r="C4" s="334"/>
      <c r="D4" s="334"/>
      <c r="E4" s="334"/>
      <c r="F4" s="334"/>
      <c r="G4" s="335" t="s">
        <v>175</v>
      </c>
      <c r="H4" s="336"/>
      <c r="I4" s="337"/>
      <c r="J4" s="337"/>
      <c r="K4" s="337"/>
      <c r="L4" s="337"/>
      <c r="M4" s="338"/>
      <c r="N4" s="338"/>
      <c r="O4" s="338"/>
      <c r="P4" s="338"/>
      <c r="Q4" s="338"/>
      <c r="R4" s="337"/>
    </row>
    <row r="5" spans="1:18" s="315" customFormat="1" ht="17.25" customHeight="1">
      <c r="A5" s="339" t="s">
        <v>176</v>
      </c>
      <c r="B5" s="337">
        <v>2153</v>
      </c>
      <c r="C5" s="337">
        <v>2140</v>
      </c>
      <c r="D5" s="337">
        <v>1965</v>
      </c>
      <c r="E5" s="337">
        <v>2144</v>
      </c>
      <c r="F5" s="337">
        <v>2051</v>
      </c>
      <c r="G5" s="337">
        <v>2607</v>
      </c>
      <c r="H5" s="337">
        <v>2796</v>
      </c>
      <c r="I5" s="337">
        <v>2842</v>
      </c>
      <c r="J5" s="337">
        <v>3002</v>
      </c>
      <c r="K5" s="337">
        <v>2873</v>
      </c>
      <c r="L5" s="340">
        <v>3044</v>
      </c>
      <c r="M5" s="340">
        <v>2898</v>
      </c>
      <c r="N5" s="340">
        <v>2780</v>
      </c>
      <c r="O5" s="346">
        <v>2567</v>
      </c>
      <c r="P5" s="346">
        <v>2387</v>
      </c>
      <c r="Q5" s="346">
        <v>2422</v>
      </c>
      <c r="R5" s="337"/>
    </row>
    <row r="6" spans="1:17" s="315" customFormat="1" ht="17.25" customHeight="1">
      <c r="A6" s="339" t="s">
        <v>177</v>
      </c>
      <c r="B6" s="252">
        <v>14992</v>
      </c>
      <c r="C6" s="252">
        <v>14093</v>
      </c>
      <c r="D6" s="252">
        <v>13786</v>
      </c>
      <c r="E6" s="252">
        <v>11103</v>
      </c>
      <c r="F6" s="252">
        <v>9968</v>
      </c>
      <c r="G6" s="252">
        <v>9576</v>
      </c>
      <c r="H6" s="252">
        <v>9884</v>
      </c>
      <c r="I6" s="252">
        <v>9194</v>
      </c>
      <c r="J6" s="252">
        <v>10060</v>
      </c>
      <c r="K6" s="252">
        <v>10083</v>
      </c>
      <c r="L6" s="340">
        <v>10557</v>
      </c>
      <c r="M6" s="340">
        <v>10066</v>
      </c>
      <c r="N6" s="340">
        <v>8739</v>
      </c>
      <c r="O6" s="340">
        <v>8506</v>
      </c>
      <c r="P6" s="340">
        <v>7452</v>
      </c>
      <c r="Q6" s="340">
        <v>7431</v>
      </c>
    </row>
    <row r="7" spans="1:18" s="315" customFormat="1" ht="15">
      <c r="A7" s="339" t="s">
        <v>178</v>
      </c>
      <c r="B7" s="252"/>
      <c r="C7" s="252"/>
      <c r="D7" s="252"/>
      <c r="E7" s="252"/>
      <c r="F7" s="252"/>
      <c r="G7" s="252">
        <v>11476</v>
      </c>
      <c r="H7" s="252">
        <v>11838</v>
      </c>
      <c r="I7" s="252">
        <v>11571</v>
      </c>
      <c r="J7" s="252">
        <v>11061</v>
      </c>
      <c r="K7" s="252">
        <v>11257</v>
      </c>
      <c r="L7" s="340">
        <v>11704</v>
      </c>
      <c r="M7" s="340">
        <v>10697</v>
      </c>
      <c r="N7" s="340">
        <v>9800</v>
      </c>
      <c r="O7" s="340">
        <v>8504</v>
      </c>
      <c r="P7" s="340">
        <v>7563</v>
      </c>
      <c r="Q7" s="340">
        <v>7445</v>
      </c>
      <c r="R7" s="341"/>
    </row>
    <row r="8" spans="1:18" s="315" customFormat="1" ht="30">
      <c r="A8" s="419" t="s">
        <v>579</v>
      </c>
      <c r="B8" s="343">
        <v>926</v>
      </c>
      <c r="C8" s="343">
        <v>935</v>
      </c>
      <c r="D8" s="343">
        <v>948</v>
      </c>
      <c r="E8" s="343">
        <v>846</v>
      </c>
      <c r="F8" s="343">
        <v>799</v>
      </c>
      <c r="G8" s="343">
        <v>990</v>
      </c>
      <c r="H8" s="343">
        <v>940</v>
      </c>
      <c r="I8" s="343">
        <v>828</v>
      </c>
      <c r="J8" s="343">
        <v>769</v>
      </c>
      <c r="K8" s="343">
        <v>809</v>
      </c>
      <c r="L8" s="340">
        <v>761</v>
      </c>
      <c r="M8" s="340">
        <v>651</v>
      </c>
      <c r="N8" s="340">
        <v>547</v>
      </c>
      <c r="O8" s="378">
        <v>488</v>
      </c>
      <c r="P8" s="378">
        <v>502</v>
      </c>
      <c r="Q8" s="378">
        <v>584</v>
      </c>
      <c r="R8" s="344"/>
    </row>
    <row r="9" spans="1:17" s="248" customFormat="1" ht="30">
      <c r="A9" s="419" t="s">
        <v>574</v>
      </c>
      <c r="B9" s="343">
        <v>158</v>
      </c>
      <c r="C9" s="343">
        <v>189</v>
      </c>
      <c r="D9" s="343">
        <v>132</v>
      </c>
      <c r="E9" s="343">
        <v>113</v>
      </c>
      <c r="F9" s="343">
        <v>126</v>
      </c>
      <c r="G9" s="343">
        <v>121</v>
      </c>
      <c r="H9" s="343">
        <v>133</v>
      </c>
      <c r="I9" s="343">
        <v>151</v>
      </c>
      <c r="J9" s="343">
        <v>17</v>
      </c>
      <c r="K9" s="343">
        <v>102</v>
      </c>
      <c r="L9" s="340">
        <v>111</v>
      </c>
      <c r="M9" s="340">
        <v>107</v>
      </c>
      <c r="N9" s="340">
        <v>88</v>
      </c>
      <c r="O9" s="340">
        <v>78</v>
      </c>
      <c r="P9" s="340">
        <v>59</v>
      </c>
      <c r="Q9" s="340">
        <v>63</v>
      </c>
    </row>
    <row r="10" spans="1:17" s="248" customFormat="1" ht="15">
      <c r="A10" s="419" t="s">
        <v>575</v>
      </c>
      <c r="B10" s="343">
        <v>7965</v>
      </c>
      <c r="C10" s="343">
        <v>7634</v>
      </c>
      <c r="D10" s="343">
        <v>7324</v>
      </c>
      <c r="E10" s="343">
        <v>7323</v>
      </c>
      <c r="F10" s="343">
        <v>7161</v>
      </c>
      <c r="G10" s="343">
        <v>7726</v>
      </c>
      <c r="H10" s="343">
        <v>7892</v>
      </c>
      <c r="I10" s="343">
        <v>7837</v>
      </c>
      <c r="J10" s="343">
        <v>7465</v>
      </c>
      <c r="K10" s="343">
        <v>7337</v>
      </c>
      <c r="L10" s="340">
        <v>7652</v>
      </c>
      <c r="M10" s="340">
        <v>7177</v>
      </c>
      <c r="N10" s="340">
        <v>6774</v>
      </c>
      <c r="O10" s="340">
        <v>5840</v>
      </c>
      <c r="P10" s="340">
        <v>4979</v>
      </c>
      <c r="Q10" s="340">
        <v>4889</v>
      </c>
    </row>
    <row r="11" spans="1:17" s="248" customFormat="1" ht="15">
      <c r="A11" s="419" t="s">
        <v>576</v>
      </c>
      <c r="B11" s="343">
        <v>277</v>
      </c>
      <c r="C11" s="343">
        <v>272</v>
      </c>
      <c r="D11" s="343">
        <v>249</v>
      </c>
      <c r="E11" s="343">
        <v>302</v>
      </c>
      <c r="F11" s="343">
        <v>349</v>
      </c>
      <c r="G11" s="343">
        <v>445</v>
      </c>
      <c r="H11" s="343">
        <v>488</v>
      </c>
      <c r="I11" s="343">
        <v>507</v>
      </c>
      <c r="J11" s="343">
        <v>548</v>
      </c>
      <c r="K11" s="343">
        <v>693</v>
      </c>
      <c r="L11" s="340">
        <v>754</v>
      </c>
      <c r="M11" s="340">
        <v>640</v>
      </c>
      <c r="N11" s="340">
        <v>566</v>
      </c>
      <c r="O11" s="340">
        <v>471</v>
      </c>
      <c r="P11" s="340">
        <v>484</v>
      </c>
      <c r="Q11" s="340">
        <v>433</v>
      </c>
    </row>
    <row r="12" spans="1:17" s="248" customFormat="1" ht="30">
      <c r="A12" s="419" t="s">
        <v>577</v>
      </c>
      <c r="B12" s="343">
        <v>1263</v>
      </c>
      <c r="C12" s="343">
        <v>1032</v>
      </c>
      <c r="D12" s="343">
        <v>866</v>
      </c>
      <c r="E12" s="343">
        <v>966</v>
      </c>
      <c r="F12" s="343">
        <v>917</v>
      </c>
      <c r="G12" s="343">
        <v>881</v>
      </c>
      <c r="H12" s="343">
        <v>1014</v>
      </c>
      <c r="I12" s="343">
        <v>915</v>
      </c>
      <c r="J12" s="343">
        <v>941</v>
      </c>
      <c r="K12" s="343">
        <v>946</v>
      </c>
      <c r="L12" s="340">
        <v>1041</v>
      </c>
      <c r="M12" s="340">
        <v>931</v>
      </c>
      <c r="N12" s="340">
        <v>779</v>
      </c>
      <c r="O12" s="340">
        <v>643</v>
      </c>
      <c r="P12" s="340">
        <v>633</v>
      </c>
      <c r="Q12" s="340">
        <v>577</v>
      </c>
    </row>
    <row r="13" spans="1:17" s="248" customFormat="1" ht="30">
      <c r="A13" s="419" t="s">
        <v>578</v>
      </c>
      <c r="B13" s="342">
        <v>1182</v>
      </c>
      <c r="C13" s="342">
        <v>1056</v>
      </c>
      <c r="D13" s="342">
        <v>1062</v>
      </c>
      <c r="E13" s="342">
        <v>1354</v>
      </c>
      <c r="F13" s="342">
        <v>1406</v>
      </c>
      <c r="G13" s="342">
        <v>1313</v>
      </c>
      <c r="H13" s="342">
        <v>1371</v>
      </c>
      <c r="I13" s="342">
        <v>1333</v>
      </c>
      <c r="J13" s="342">
        <v>1321</v>
      </c>
      <c r="K13" s="342">
        <v>1370</v>
      </c>
      <c r="L13" s="340">
        <v>1385</v>
      </c>
      <c r="M13" s="340">
        <v>1191</v>
      </c>
      <c r="N13" s="340">
        <v>1046</v>
      </c>
      <c r="O13" s="340">
        <v>984</v>
      </c>
      <c r="P13" s="340">
        <v>906</v>
      </c>
      <c r="Q13" s="340">
        <v>899</v>
      </c>
    </row>
    <row r="14" spans="1:17" s="248" customFormat="1" ht="24.75" customHeight="1">
      <c r="A14" s="339" t="s">
        <v>179</v>
      </c>
      <c r="B14" s="252">
        <v>9392</v>
      </c>
      <c r="C14" s="252">
        <v>9250</v>
      </c>
      <c r="D14" s="252">
        <v>9730</v>
      </c>
      <c r="E14" s="252">
        <v>9312</v>
      </c>
      <c r="F14" s="252">
        <v>8300</v>
      </c>
      <c r="G14" s="252">
        <v>7650</v>
      </c>
      <c r="H14" s="252">
        <v>7242</v>
      </c>
      <c r="I14" s="252">
        <v>7373</v>
      </c>
      <c r="J14" s="252">
        <v>8382</v>
      </c>
      <c r="K14" s="252">
        <v>8244</v>
      </c>
      <c r="L14" s="340">
        <v>7225</v>
      </c>
      <c r="M14" s="340">
        <v>6769</v>
      </c>
      <c r="N14" s="340">
        <v>6881</v>
      </c>
      <c r="O14" s="340">
        <v>6552</v>
      </c>
      <c r="P14" s="340">
        <v>6586</v>
      </c>
      <c r="Q14" s="340">
        <v>5955</v>
      </c>
    </row>
    <row r="15" spans="1:17" s="248" customFormat="1" ht="17.25" customHeight="1">
      <c r="A15" s="339" t="s">
        <v>180</v>
      </c>
      <c r="B15" s="252">
        <v>4199</v>
      </c>
      <c r="C15" s="252">
        <v>4151</v>
      </c>
      <c r="D15" s="252">
        <v>4016</v>
      </c>
      <c r="E15" s="252">
        <v>4435</v>
      </c>
      <c r="F15" s="252">
        <v>4331</v>
      </c>
      <c r="G15" s="252">
        <v>4629</v>
      </c>
      <c r="H15" s="252">
        <v>5129</v>
      </c>
      <c r="I15" s="252">
        <v>4907</v>
      </c>
      <c r="J15" s="252">
        <v>4002</v>
      </c>
      <c r="K15" s="252">
        <v>3853</v>
      </c>
      <c r="L15" s="340">
        <v>3676</v>
      </c>
      <c r="M15" s="340">
        <v>3075</v>
      </c>
      <c r="N15" s="340">
        <v>2659</v>
      </c>
      <c r="O15" s="340">
        <v>2048</v>
      </c>
      <c r="P15" s="340">
        <v>1640</v>
      </c>
      <c r="Q15" s="340">
        <v>1466</v>
      </c>
    </row>
    <row r="16" spans="1:19" s="248" customFormat="1" ht="8.25" customHeight="1">
      <c r="A16" s="345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340"/>
      <c r="M16" s="340"/>
      <c r="N16" s="340"/>
      <c r="O16" s="340"/>
      <c r="P16" s="340"/>
      <c r="Q16" s="340"/>
      <c r="S16" s="340"/>
    </row>
    <row r="17" spans="1:19" s="248" customFormat="1" ht="17.25" customHeight="1">
      <c r="A17" s="334" t="s">
        <v>181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340"/>
      <c r="M17" s="340"/>
      <c r="N17" s="340"/>
      <c r="O17" s="340"/>
      <c r="P17" s="340"/>
      <c r="Q17" s="340"/>
      <c r="S17" s="336"/>
    </row>
    <row r="18" spans="1:17" s="248" customFormat="1" ht="17.25" customHeight="1">
      <c r="A18" s="339" t="s">
        <v>182</v>
      </c>
      <c r="B18" s="252">
        <v>54195</v>
      </c>
      <c r="C18" s="252">
        <v>61496</v>
      </c>
      <c r="D18" s="252">
        <v>74014</v>
      </c>
      <c r="E18" s="252">
        <v>77438</v>
      </c>
      <c r="F18" s="252">
        <v>69222</v>
      </c>
      <c r="G18" s="252">
        <v>80310</v>
      </c>
      <c r="H18" s="252">
        <v>66422</v>
      </c>
      <c r="I18" s="252">
        <v>120949</v>
      </c>
      <c r="J18" s="252">
        <v>123926</v>
      </c>
      <c r="K18" s="252">
        <v>93495</v>
      </c>
      <c r="L18" s="340">
        <v>70758</v>
      </c>
      <c r="M18" s="340">
        <v>65420</v>
      </c>
      <c r="N18" s="340">
        <v>52146</v>
      </c>
      <c r="O18" s="340">
        <v>50788</v>
      </c>
      <c r="P18" s="340">
        <v>50890</v>
      </c>
      <c r="Q18" s="340">
        <v>53068</v>
      </c>
    </row>
    <row r="19" spans="1:19" s="248" customFormat="1" ht="17.25" customHeight="1">
      <c r="A19" s="339" t="s">
        <v>425</v>
      </c>
      <c r="B19" s="252">
        <v>31770</v>
      </c>
      <c r="C19" s="252">
        <v>34671</v>
      </c>
      <c r="D19" s="252">
        <v>46179</v>
      </c>
      <c r="E19" s="252">
        <v>46590</v>
      </c>
      <c r="F19" s="252">
        <v>45091</v>
      </c>
      <c r="G19" s="252">
        <v>47261</v>
      </c>
      <c r="H19" s="252">
        <v>51311</v>
      </c>
      <c r="I19" s="252">
        <v>78686</v>
      </c>
      <c r="J19" s="252">
        <v>86642</v>
      </c>
      <c r="K19" s="340">
        <v>74749</v>
      </c>
      <c r="L19" s="340">
        <v>93068</v>
      </c>
      <c r="M19" s="340">
        <v>72956</v>
      </c>
      <c r="N19" s="340">
        <v>65984</v>
      </c>
      <c r="O19" s="340">
        <v>63438</v>
      </c>
      <c r="P19" s="340">
        <v>63948</v>
      </c>
      <c r="Q19" s="340">
        <v>73078</v>
      </c>
      <c r="S19" s="340" t="s">
        <v>224</v>
      </c>
    </row>
    <row r="20" spans="1:19" s="248" customFormat="1" ht="10.5" customHeight="1">
      <c r="A20" s="345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340"/>
      <c r="M20" s="340"/>
      <c r="N20" s="340"/>
      <c r="O20" s="340"/>
      <c r="P20" s="340"/>
      <c r="Q20" s="340"/>
      <c r="S20" s="340"/>
    </row>
    <row r="21" spans="1:19" s="248" customFormat="1" ht="17.25" customHeight="1">
      <c r="A21" s="334" t="s">
        <v>183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340"/>
      <c r="M21" s="340"/>
      <c r="N21" s="340"/>
      <c r="O21" s="340"/>
      <c r="P21" s="340"/>
      <c r="Q21" s="340"/>
      <c r="S21" s="340"/>
    </row>
    <row r="22" spans="1:17" s="248" customFormat="1" ht="17.25" customHeight="1">
      <c r="A22" s="339" t="s">
        <v>184</v>
      </c>
      <c r="B22" s="252">
        <v>15014</v>
      </c>
      <c r="C22" s="252">
        <v>18861</v>
      </c>
      <c r="D22" s="252">
        <v>16610</v>
      </c>
      <c r="E22" s="252">
        <v>13574</v>
      </c>
      <c r="F22" s="252">
        <v>15129</v>
      </c>
      <c r="G22" s="252">
        <v>17339</v>
      </c>
      <c r="H22" s="252">
        <v>17255</v>
      </c>
      <c r="I22" s="252">
        <v>23362</v>
      </c>
      <c r="J22" s="252">
        <v>24399</v>
      </c>
      <c r="K22" s="252">
        <v>24396</v>
      </c>
      <c r="L22" s="340">
        <v>22911</v>
      </c>
      <c r="M22" s="340">
        <v>24477</v>
      </c>
      <c r="N22" s="340">
        <v>26995</v>
      </c>
      <c r="O22" s="252">
        <v>31281</v>
      </c>
      <c r="P22" s="252">
        <v>34195</v>
      </c>
      <c r="Q22" s="252">
        <v>31786</v>
      </c>
    </row>
    <row r="23" spans="1:17" s="248" customFormat="1" ht="17.25" customHeight="1">
      <c r="A23" s="339" t="s">
        <v>185</v>
      </c>
      <c r="B23" s="252">
        <v>4731</v>
      </c>
      <c r="C23" s="252">
        <v>5498</v>
      </c>
      <c r="D23" s="252">
        <v>4206</v>
      </c>
      <c r="E23" s="252">
        <v>3649</v>
      </c>
      <c r="F23" s="252">
        <v>4232</v>
      </c>
      <c r="G23" s="252">
        <v>4830</v>
      </c>
      <c r="H23" s="252">
        <v>3362</v>
      </c>
      <c r="I23" s="252">
        <v>6071</v>
      </c>
      <c r="J23" s="252">
        <v>5542</v>
      </c>
      <c r="K23" s="252">
        <v>4511</v>
      </c>
      <c r="L23" s="340">
        <v>3767</v>
      </c>
      <c r="M23" s="340">
        <v>3120</v>
      </c>
      <c r="N23" s="340">
        <v>3499</v>
      </c>
      <c r="O23" s="340">
        <v>4137</v>
      </c>
      <c r="P23" s="340">
        <v>3944</v>
      </c>
      <c r="Q23" s="340">
        <v>4317</v>
      </c>
    </row>
    <row r="24" spans="1:19" s="248" customFormat="1" ht="9" customHeight="1">
      <c r="A24" s="339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340"/>
      <c r="M24" s="340"/>
      <c r="N24" s="340"/>
      <c r="O24" s="340"/>
      <c r="P24" s="340"/>
      <c r="Q24" s="340"/>
      <c r="S24" s="340"/>
    </row>
    <row r="25" spans="1:19" s="248" customFormat="1" ht="17.25" customHeight="1">
      <c r="A25" s="334" t="s">
        <v>186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340"/>
      <c r="M25" s="340"/>
      <c r="N25" s="340"/>
      <c r="O25" s="340"/>
      <c r="P25" s="340"/>
      <c r="Q25" s="340"/>
      <c r="S25" s="340"/>
    </row>
    <row r="26" spans="1:17" s="248" customFormat="1" ht="17.25" customHeight="1">
      <c r="A26" s="339" t="s">
        <v>187</v>
      </c>
      <c r="B26" s="252">
        <v>22788</v>
      </c>
      <c r="C26" s="252">
        <v>26383</v>
      </c>
      <c r="D26" s="252">
        <v>29977</v>
      </c>
      <c r="E26" s="252">
        <v>22332</v>
      </c>
      <c r="F26" s="252">
        <v>24460</v>
      </c>
      <c r="G26" s="252">
        <v>23226</v>
      </c>
      <c r="H26" s="252">
        <v>24509</v>
      </c>
      <c r="I26" s="252">
        <v>18383</v>
      </c>
      <c r="J26" s="252">
        <v>11884</v>
      </c>
      <c r="K26" s="252">
        <v>9876</v>
      </c>
      <c r="L26" s="340">
        <v>8134</v>
      </c>
      <c r="M26" s="340">
        <v>9009</v>
      </c>
      <c r="N26" s="340">
        <v>11638</v>
      </c>
      <c r="O26" s="340">
        <v>12791</v>
      </c>
      <c r="P26" s="340">
        <v>8910</v>
      </c>
      <c r="Q26" s="340">
        <v>10560</v>
      </c>
    </row>
    <row r="27" spans="1:17" s="248" customFormat="1" ht="17.25" customHeight="1">
      <c r="A27" s="339" t="s">
        <v>188</v>
      </c>
      <c r="B27" s="252">
        <v>34064</v>
      </c>
      <c r="C27" s="252">
        <v>35948</v>
      </c>
      <c r="D27" s="252">
        <v>33845</v>
      </c>
      <c r="E27" s="252">
        <v>25662</v>
      </c>
      <c r="F27" s="252">
        <v>22385</v>
      </c>
      <c r="G27" s="252">
        <v>22286</v>
      </c>
      <c r="H27" s="252">
        <v>21957</v>
      </c>
      <c r="I27" s="252">
        <v>18811</v>
      </c>
      <c r="J27" s="252">
        <v>15138</v>
      </c>
      <c r="K27" s="252">
        <v>14056</v>
      </c>
      <c r="L27" s="340">
        <v>13036</v>
      </c>
      <c r="M27" s="340">
        <v>13319</v>
      </c>
      <c r="N27" s="340">
        <v>13965</v>
      </c>
      <c r="O27" s="340">
        <v>13875</v>
      </c>
      <c r="P27" s="340">
        <v>13011</v>
      </c>
      <c r="Q27" s="340">
        <v>13534</v>
      </c>
    </row>
    <row r="28" spans="1:19" s="248" customFormat="1" ht="9.75" customHeight="1">
      <c r="A28" s="339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340"/>
      <c r="M28" s="340"/>
      <c r="N28" s="340"/>
      <c r="O28" s="340"/>
      <c r="P28" s="340"/>
      <c r="Q28" s="340"/>
      <c r="S28" s="340"/>
    </row>
    <row r="29" spans="1:19" s="248" customFormat="1" ht="17.25" customHeight="1">
      <c r="A29" s="334" t="s">
        <v>189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340"/>
      <c r="M29" s="340"/>
      <c r="N29" s="340"/>
      <c r="O29" s="340"/>
      <c r="P29" s="340"/>
      <c r="Q29" s="340"/>
      <c r="S29" s="340"/>
    </row>
    <row r="30" spans="1:17" s="248" customFormat="1" ht="17.25" customHeight="1">
      <c r="A30" s="339" t="s">
        <v>190</v>
      </c>
      <c r="B30" s="346">
        <v>22682</v>
      </c>
      <c r="C30" s="346">
        <v>23136</v>
      </c>
      <c r="D30" s="346">
        <v>20797</v>
      </c>
      <c r="E30" s="346">
        <v>20690</v>
      </c>
      <c r="F30" s="346">
        <v>23912</v>
      </c>
      <c r="G30" s="346">
        <v>26758</v>
      </c>
      <c r="H30" s="346">
        <v>27197</v>
      </c>
      <c r="I30" s="346">
        <v>27815</v>
      </c>
      <c r="J30" s="346">
        <v>18050</v>
      </c>
      <c r="K30" s="346">
        <v>17966</v>
      </c>
      <c r="L30" s="340">
        <v>17699</v>
      </c>
      <c r="M30" s="340">
        <v>17954</v>
      </c>
      <c r="N30" s="340">
        <v>15654</v>
      </c>
      <c r="O30" s="340">
        <v>14688</v>
      </c>
      <c r="P30" s="340">
        <v>11673</v>
      </c>
      <c r="Q30" s="340">
        <v>12710</v>
      </c>
    </row>
    <row r="31" spans="1:17" s="248" customFormat="1" ht="17.25" customHeight="1">
      <c r="A31" s="339" t="s">
        <v>191</v>
      </c>
      <c r="B31" s="252">
        <v>12360</v>
      </c>
      <c r="C31" s="252">
        <v>11887</v>
      </c>
      <c r="D31" s="252">
        <v>11924</v>
      </c>
      <c r="E31" s="252">
        <v>13245</v>
      </c>
      <c r="F31" s="252">
        <v>13182</v>
      </c>
      <c r="G31" s="252">
        <v>15033</v>
      </c>
      <c r="H31" s="252">
        <v>14931</v>
      </c>
      <c r="I31" s="252">
        <v>14082</v>
      </c>
      <c r="J31" s="252">
        <v>9668</v>
      </c>
      <c r="K31" s="252">
        <v>9007</v>
      </c>
      <c r="L31" s="340">
        <v>8399</v>
      </c>
      <c r="M31" s="340">
        <v>10264</v>
      </c>
      <c r="N31" s="340">
        <v>10892</v>
      </c>
      <c r="O31" s="340">
        <v>11131</v>
      </c>
      <c r="P31" s="340">
        <v>10358</v>
      </c>
      <c r="Q31" s="340">
        <v>10877</v>
      </c>
    </row>
    <row r="32" spans="1:17" s="248" customFormat="1" ht="17.25" customHeight="1">
      <c r="A32" s="339" t="s">
        <v>192</v>
      </c>
      <c r="B32" s="252">
        <v>11619</v>
      </c>
      <c r="C32" s="252">
        <v>11573</v>
      </c>
      <c r="D32" s="252">
        <v>12422</v>
      </c>
      <c r="E32" s="252">
        <v>14332</v>
      </c>
      <c r="F32" s="252">
        <v>13780</v>
      </c>
      <c r="G32" s="252">
        <v>16627</v>
      </c>
      <c r="H32" s="252">
        <v>18377</v>
      </c>
      <c r="I32" s="252">
        <v>18872</v>
      </c>
      <c r="J32" s="252">
        <v>15940</v>
      </c>
      <c r="K32" s="252">
        <v>15288</v>
      </c>
      <c r="L32" s="340">
        <v>14232</v>
      </c>
      <c r="M32" s="340">
        <v>12205</v>
      </c>
      <c r="N32" s="340">
        <v>10861</v>
      </c>
      <c r="O32" s="340">
        <v>9127</v>
      </c>
      <c r="P32" s="340">
        <v>7454</v>
      </c>
      <c r="Q32" s="340">
        <v>7239</v>
      </c>
    </row>
    <row r="33" spans="1:17" s="248" customFormat="1" ht="17.25" customHeight="1">
      <c r="A33" s="339" t="s">
        <v>193</v>
      </c>
      <c r="B33" s="252">
        <v>22623</v>
      </c>
      <c r="C33" s="252">
        <v>21712</v>
      </c>
      <c r="D33" s="252">
        <v>22117</v>
      </c>
      <c r="E33" s="252">
        <v>24528</v>
      </c>
      <c r="F33" s="252">
        <v>24584</v>
      </c>
      <c r="G33" s="252">
        <v>28365</v>
      </c>
      <c r="H33" s="252">
        <v>30512</v>
      </c>
      <c r="I33" s="252">
        <v>30314</v>
      </c>
      <c r="J33" s="252">
        <v>25202</v>
      </c>
      <c r="K33" s="252">
        <v>25140</v>
      </c>
      <c r="L33" s="340">
        <v>25228</v>
      </c>
      <c r="M33" s="340">
        <v>24093</v>
      </c>
      <c r="N33" s="340">
        <v>23266</v>
      </c>
      <c r="O33" s="340">
        <v>20868</v>
      </c>
      <c r="P33" s="340">
        <v>18124</v>
      </c>
      <c r="Q33" s="340">
        <v>17706</v>
      </c>
    </row>
    <row r="34" spans="1:17" s="248" customFormat="1" ht="17.25" customHeight="1">
      <c r="A34" s="339" t="s">
        <v>194</v>
      </c>
      <c r="B34" s="252">
        <v>4828</v>
      </c>
      <c r="C34" s="252">
        <v>4841</v>
      </c>
      <c r="D34" s="252">
        <v>4700</v>
      </c>
      <c r="E34" s="252">
        <v>3460</v>
      </c>
      <c r="F34" s="252">
        <v>3483</v>
      </c>
      <c r="G34" s="252">
        <v>3175</v>
      </c>
      <c r="H34" s="252">
        <v>3372</v>
      </c>
      <c r="I34" s="252">
        <v>3536</v>
      </c>
      <c r="J34" s="252">
        <v>3814</v>
      </c>
      <c r="K34" s="252">
        <v>3866</v>
      </c>
      <c r="L34" s="340">
        <v>3824</v>
      </c>
      <c r="M34" s="340">
        <v>6064</v>
      </c>
      <c r="N34" s="340">
        <v>5222</v>
      </c>
      <c r="O34" s="340">
        <v>5397</v>
      </c>
      <c r="P34" s="340">
        <v>4520</v>
      </c>
      <c r="Q34" s="340">
        <v>3879</v>
      </c>
    </row>
    <row r="35" spans="1:19" s="248" customFormat="1" ht="9" customHeight="1">
      <c r="A35" s="339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340"/>
      <c r="M35" s="340"/>
      <c r="N35" s="340"/>
      <c r="O35" s="340"/>
      <c r="P35" s="340"/>
      <c r="Q35" s="340"/>
      <c r="S35" s="340"/>
    </row>
    <row r="36" spans="1:19" s="248" customFormat="1" ht="17.25" customHeight="1">
      <c r="A36" s="334" t="s">
        <v>195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340"/>
      <c r="M36" s="340"/>
      <c r="N36" s="340"/>
      <c r="O36" s="340"/>
      <c r="P36" s="340"/>
      <c r="Q36" s="340"/>
      <c r="S36" s="340"/>
    </row>
    <row r="37" spans="1:17" s="248" customFormat="1" ht="17.25" customHeight="1">
      <c r="A37" s="435" t="s">
        <v>196</v>
      </c>
      <c r="B37" s="252">
        <v>693</v>
      </c>
      <c r="C37" s="252">
        <v>367</v>
      </c>
      <c r="D37" s="252">
        <v>394</v>
      </c>
      <c r="E37" s="252">
        <v>468</v>
      </c>
      <c r="F37" s="252">
        <v>537</v>
      </c>
      <c r="G37" s="252">
        <v>534</v>
      </c>
      <c r="H37" s="252">
        <v>615</v>
      </c>
      <c r="I37" s="252">
        <v>761</v>
      </c>
      <c r="J37" s="252">
        <v>656</v>
      </c>
      <c r="K37" s="252">
        <v>728</v>
      </c>
      <c r="L37" s="340">
        <v>852</v>
      </c>
      <c r="M37" s="340">
        <v>1088</v>
      </c>
      <c r="N37" s="340">
        <v>1082</v>
      </c>
      <c r="O37" s="340">
        <v>1452</v>
      </c>
      <c r="P37" s="340">
        <v>1206</v>
      </c>
      <c r="Q37" s="340">
        <v>1230</v>
      </c>
    </row>
    <row r="38" spans="1:17" s="248" customFormat="1" ht="17.25" customHeight="1">
      <c r="A38" s="339" t="s">
        <v>197</v>
      </c>
      <c r="B38" s="252">
        <v>4458</v>
      </c>
      <c r="C38" s="252">
        <v>8773</v>
      </c>
      <c r="D38" s="252">
        <v>7515</v>
      </c>
      <c r="E38" s="252">
        <v>4010</v>
      </c>
      <c r="F38" s="252">
        <v>3734</v>
      </c>
      <c r="G38" s="252">
        <v>3966</v>
      </c>
      <c r="H38" s="252">
        <v>3085</v>
      </c>
      <c r="I38" s="252">
        <v>3288</v>
      </c>
      <c r="J38" s="252">
        <v>2405</v>
      </c>
      <c r="K38" s="252">
        <v>1894</v>
      </c>
      <c r="L38" s="340">
        <v>2603</v>
      </c>
      <c r="M38" s="340">
        <v>3954</v>
      </c>
      <c r="N38" s="340">
        <v>5440</v>
      </c>
      <c r="O38" s="340">
        <v>3779</v>
      </c>
      <c r="P38" s="340">
        <v>2437</v>
      </c>
      <c r="Q38" s="340">
        <v>1972</v>
      </c>
    </row>
    <row r="39" spans="1:17" s="248" customFormat="1" ht="17.25" customHeight="1">
      <c r="A39" s="339" t="s">
        <v>198</v>
      </c>
      <c r="B39" s="252">
        <v>24092</v>
      </c>
      <c r="C39" s="252">
        <v>30613</v>
      </c>
      <c r="D39" s="252">
        <v>39083</v>
      </c>
      <c r="E39" s="252">
        <v>34900</v>
      </c>
      <c r="F39" s="252">
        <v>37235</v>
      </c>
      <c r="G39" s="252">
        <v>38270</v>
      </c>
      <c r="H39" s="252">
        <v>31012</v>
      </c>
      <c r="I39" s="252">
        <v>28123</v>
      </c>
      <c r="J39" s="252">
        <v>29653</v>
      </c>
      <c r="K39" s="252">
        <v>27308</v>
      </c>
      <c r="L39" s="340">
        <v>28859</v>
      </c>
      <c r="M39" s="340">
        <v>26917</v>
      </c>
      <c r="N39" s="340">
        <v>27053</v>
      </c>
      <c r="O39" s="340">
        <v>30280</v>
      </c>
      <c r="P39" s="340">
        <v>30779</v>
      </c>
      <c r="Q39" s="340">
        <v>32721</v>
      </c>
    </row>
    <row r="40" spans="1:17" s="248" customFormat="1" ht="17.25" customHeight="1">
      <c r="A40" s="339" t="s">
        <v>199</v>
      </c>
      <c r="B40" s="252">
        <v>805</v>
      </c>
      <c r="C40" s="252">
        <v>951</v>
      </c>
      <c r="D40" s="252">
        <v>789</v>
      </c>
      <c r="E40" s="252">
        <v>348</v>
      </c>
      <c r="F40" s="252">
        <v>672</v>
      </c>
      <c r="G40" s="252">
        <v>449</v>
      </c>
      <c r="H40" s="252">
        <v>601</v>
      </c>
      <c r="I40" s="252">
        <v>587</v>
      </c>
      <c r="J40" s="252">
        <v>511</v>
      </c>
      <c r="K40" s="252">
        <v>419</v>
      </c>
      <c r="L40" s="340">
        <v>2321</v>
      </c>
      <c r="M40" s="340">
        <v>2251</v>
      </c>
      <c r="N40" s="340">
        <v>2467</v>
      </c>
      <c r="O40" s="340">
        <v>2289</v>
      </c>
      <c r="P40" s="340">
        <v>2085</v>
      </c>
      <c r="Q40" s="340">
        <v>1895</v>
      </c>
    </row>
    <row r="41" spans="1:19" s="248" customFormat="1" ht="17.25" customHeight="1">
      <c r="A41" s="339" t="s">
        <v>200</v>
      </c>
      <c r="B41" s="252">
        <v>1847</v>
      </c>
      <c r="C41" s="252">
        <v>2119</v>
      </c>
      <c r="D41" s="252">
        <v>2519</v>
      </c>
      <c r="E41" s="252">
        <v>4337</v>
      </c>
      <c r="F41" s="252">
        <v>3090</v>
      </c>
      <c r="G41" s="252">
        <v>4092</v>
      </c>
      <c r="H41" s="252">
        <v>3152</v>
      </c>
      <c r="I41" s="252">
        <v>5386</v>
      </c>
      <c r="J41" s="252">
        <v>14325</v>
      </c>
      <c r="K41" s="252">
        <v>21388</v>
      </c>
      <c r="L41" s="340">
        <v>23136</v>
      </c>
      <c r="M41" s="340">
        <v>21216</v>
      </c>
      <c r="N41" s="340">
        <v>26447</v>
      </c>
      <c r="O41" s="340">
        <v>29197</v>
      </c>
      <c r="P41" s="340">
        <v>31120</v>
      </c>
      <c r="Q41" s="340">
        <v>32341</v>
      </c>
      <c r="S41" s="340" t="s">
        <v>224</v>
      </c>
    </row>
    <row r="42" spans="1:17" s="248" customFormat="1" ht="17.25" customHeight="1">
      <c r="A42" s="335"/>
      <c r="B42" s="336"/>
      <c r="C42" s="336"/>
      <c r="D42" s="336"/>
      <c r="E42" s="336"/>
      <c r="F42" s="336"/>
      <c r="G42" s="336"/>
      <c r="H42" s="252"/>
      <c r="I42" s="252"/>
      <c r="J42" s="252"/>
      <c r="K42" s="252"/>
      <c r="L42" s="252"/>
      <c r="M42" s="252"/>
      <c r="N42" s="252" t="s">
        <v>224</v>
      </c>
      <c r="O42" s="252"/>
      <c r="P42" s="252"/>
      <c r="Q42" s="252"/>
    </row>
    <row r="43" spans="1:19" s="315" customFormat="1" ht="17.25" customHeight="1">
      <c r="A43" s="390" t="s">
        <v>201</v>
      </c>
      <c r="B43" s="391">
        <v>311076</v>
      </c>
      <c r="C43" s="391">
        <v>339581</v>
      </c>
      <c r="D43" s="391">
        <v>367169</v>
      </c>
      <c r="E43" s="391">
        <v>347461</v>
      </c>
      <c r="F43" s="391">
        <v>340136</v>
      </c>
      <c r="G43" s="391">
        <f>SUM(G5+G6+G7+G14+G15+G18+G19+G22+G23+G26+G27+G30+G31+G32+G33+G34+G37+G38+G39+G40+G41)</f>
        <v>368459</v>
      </c>
      <c r="H43" s="391">
        <f>SUM(H5+H6+H7+H14+H15+H18+H19+H22+H23+H26+H27+H30+H31+H32+H33+H34+H37+H38+H39+H40+H41)</f>
        <v>354559</v>
      </c>
      <c r="I43" s="391">
        <f>SUM(I5+I6+I7+I14+I15+I18+I19+I22+I23+I26+I27+I30+I31+I32+I33+I34+I37+I38+I39+I40+I41)</f>
        <v>434913</v>
      </c>
      <c r="J43" s="391">
        <f>SUM(J5+J6+J7+J14+J15+J18+J19+J22+J23+J26+J27+J30+J31+J32+J33+J34+J37+J38+J39+J40+J41)</f>
        <v>424262</v>
      </c>
      <c r="K43" s="391">
        <f>SUM(K5+K6+K7+K14+K15+K18+K19+K22+K23+K26+K27+K30+K31+K32+K33+K34+K37+K38+K39+K40+K41)</f>
        <v>380397</v>
      </c>
      <c r="L43" s="391">
        <v>375033</v>
      </c>
      <c r="M43" s="391">
        <v>347812</v>
      </c>
      <c r="N43" s="391">
        <v>333470</v>
      </c>
      <c r="O43" s="391">
        <v>332695</v>
      </c>
      <c r="P43" s="391">
        <v>320282</v>
      </c>
      <c r="Q43" s="391">
        <v>333632</v>
      </c>
      <c r="R43" s="338"/>
      <c r="S43" s="252"/>
    </row>
    <row r="44" spans="1:11" ht="17.25" customHeight="1">
      <c r="A44" s="349" t="s">
        <v>424</v>
      </c>
      <c r="B44" s="349"/>
      <c r="C44" s="349"/>
      <c r="D44" s="349"/>
      <c r="E44" s="349"/>
      <c r="F44" s="349"/>
      <c r="G44" s="198"/>
      <c r="H44" s="198"/>
      <c r="I44" s="198"/>
      <c r="J44" s="198"/>
      <c r="K44" s="198"/>
    </row>
    <row r="45" spans="1:11" ht="17.25" customHeight="1">
      <c r="A45" s="247"/>
      <c r="B45" s="247"/>
      <c r="C45" s="247"/>
      <c r="D45" s="247"/>
      <c r="E45" s="247"/>
      <c r="F45" s="247"/>
      <c r="G45" s="198"/>
      <c r="H45" s="198"/>
      <c r="I45" s="198"/>
      <c r="J45" s="198"/>
      <c r="K45" s="198"/>
    </row>
    <row r="46" spans="1:11" ht="12.75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</row>
    <row r="47" spans="1:11" ht="12.7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1" ht="12.7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</row>
    <row r="49" spans="1:11" ht="12.7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</row>
    <row r="50" spans="1:11" ht="12.7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</row>
    <row r="51" spans="1:11" ht="12.7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1" ht="12.7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  <row r="53" spans="1:11" ht="12.7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</row>
    <row r="54" spans="1:11" ht="12.7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ht="12.7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</row>
    <row r="56" spans="1:11" ht="12.7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</row>
    <row r="57" spans="1:11" ht="12.7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</row>
    <row r="58" spans="1:11" ht="12.75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</row>
    <row r="59" spans="1:11" ht="12.75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</row>
    <row r="60" spans="1:11" ht="12.75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</row>
    <row r="61" spans="1:11" ht="12.7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</row>
    <row r="62" spans="1:11" ht="12.75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</row>
    <row r="63" spans="1:11" ht="12.7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</row>
    <row r="64" spans="1:11" ht="12.7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</row>
    <row r="65" spans="1:11" ht="12.75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</row>
    <row r="66" spans="1:11" ht="12.75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</row>
    <row r="67" spans="1:11" ht="12.75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</row>
    <row r="68" spans="1:11" ht="12.7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</row>
    <row r="69" spans="1:11" ht="12.75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</row>
  </sheetData>
  <printOptions/>
  <pageMargins left="0.4724409448818898" right="0.4724409448818898" top="0.984251968503937" bottom="0.984251968503937" header="0.5118110236220472" footer="0.5118110236220472"/>
  <pageSetup fitToHeight="1" fitToWidth="1" horizontalDpi="96" verticalDpi="96" orientation="portrait" paperSize="9" scale="58" r:id="rId1"/>
  <headerFooter alignWithMargins="0">
    <oddHeader>&amp;R&amp;"Arial,Bold"&amp;18ROAD TRANSPORT VEHICLES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C5:K26"/>
  <sheetViews>
    <sheetView workbookViewId="0" topLeftCell="A1">
      <selection activeCell="A23" sqref="A23"/>
    </sheetView>
  </sheetViews>
  <sheetFormatPr defaultColWidth="9.140625" defaultRowHeight="12.75"/>
  <sheetData>
    <row r="5" ht="14.25">
      <c r="C5" s="11" t="s">
        <v>124</v>
      </c>
    </row>
    <row r="6" ht="13.5" thickBot="1"/>
    <row r="7" spans="3:11" ht="12.75">
      <c r="C7" s="3"/>
      <c r="D7" s="4" t="s">
        <v>113</v>
      </c>
      <c r="E7" s="4"/>
      <c r="F7" s="4"/>
      <c r="G7" s="4"/>
      <c r="H7" s="4"/>
      <c r="I7" s="4"/>
      <c r="J7" s="4"/>
      <c r="K7" s="5"/>
    </row>
    <row r="8" spans="3:11" ht="13.5" thickBot="1">
      <c r="C8" s="9"/>
      <c r="D8" s="14" t="s">
        <v>114</v>
      </c>
      <c r="E8" s="14" t="s">
        <v>115</v>
      </c>
      <c r="F8" s="14" t="s">
        <v>116</v>
      </c>
      <c r="G8" s="14" t="s">
        <v>117</v>
      </c>
      <c r="H8" s="14" t="s">
        <v>118</v>
      </c>
      <c r="I8" s="14" t="s">
        <v>119</v>
      </c>
      <c r="J8" s="14" t="s">
        <v>120</v>
      </c>
      <c r="K8" s="15" t="s">
        <v>121</v>
      </c>
    </row>
    <row r="9" spans="3:11" ht="12.75">
      <c r="C9" s="6"/>
      <c r="D9" s="1"/>
      <c r="E9" s="1"/>
      <c r="F9" s="13"/>
      <c r="G9" s="13"/>
      <c r="H9" s="13"/>
      <c r="I9" s="13"/>
      <c r="J9" s="13"/>
      <c r="K9" s="16" t="s">
        <v>122</v>
      </c>
    </row>
    <row r="10" spans="3:11" ht="12.75">
      <c r="C10" s="7" t="s">
        <v>123</v>
      </c>
      <c r="D10" s="8">
        <v>28.22085889570552</v>
      </c>
      <c r="E10" s="8">
        <v>56.830601092896174</v>
      </c>
      <c r="F10" s="8">
        <v>61.98347107438017</v>
      </c>
      <c r="G10" s="8">
        <v>63.91752577319587</v>
      </c>
      <c r="H10" s="8">
        <v>51.181102362204726</v>
      </c>
      <c r="I10" s="8">
        <v>37.02127659574468</v>
      </c>
      <c r="J10" s="8">
        <v>22.566371681415927</v>
      </c>
      <c r="K10" s="17">
        <v>49.157007376185454</v>
      </c>
    </row>
    <row r="11" spans="3:11" ht="12.75">
      <c r="C11" s="6">
        <v>1989</v>
      </c>
      <c r="D11" s="8">
        <v>48.57142857142857</v>
      </c>
      <c r="E11" s="8">
        <v>62.903225806451616</v>
      </c>
      <c r="F11" s="8">
        <v>68.10344827586206</v>
      </c>
      <c r="G11" s="8">
        <v>66.35514018691589</v>
      </c>
      <c r="H11" s="8">
        <v>61.29032258064516</v>
      </c>
      <c r="I11" s="8">
        <v>49.43820224719101</v>
      </c>
      <c r="J11" s="8">
        <v>34.44444444444444</v>
      </c>
      <c r="K11" s="17">
        <v>57.645259938837924</v>
      </c>
    </row>
    <row r="12" spans="3:11" ht="12.75">
      <c r="C12" s="6">
        <v>1990</v>
      </c>
      <c r="D12" s="8">
        <v>38.63636363636363</v>
      </c>
      <c r="E12" s="8">
        <v>67.56756756756756</v>
      </c>
      <c r="F12" s="8">
        <v>78.43137254901961</v>
      </c>
      <c r="G12" s="8">
        <v>84.82142857142857</v>
      </c>
      <c r="H12" s="8">
        <v>65.51724137931035</v>
      </c>
      <c r="I12" s="8">
        <v>53.333333333333336</v>
      </c>
      <c r="J12" s="8">
        <v>25.37313432835821</v>
      </c>
      <c r="K12" s="17">
        <v>63.4584013050571</v>
      </c>
    </row>
    <row r="13" spans="3:11" ht="12.75">
      <c r="C13" s="6">
        <v>1991</v>
      </c>
      <c r="D13" s="8">
        <v>30.555555555555557</v>
      </c>
      <c r="E13" s="8">
        <v>59.375</v>
      </c>
      <c r="F13" s="8">
        <v>69.56521739130434</v>
      </c>
      <c r="G13" s="8">
        <v>60.18518518518518</v>
      </c>
      <c r="H13" s="8">
        <v>62.65060240963856</v>
      </c>
      <c r="I13" s="8">
        <v>47.95918367346938</v>
      </c>
      <c r="J13" s="8">
        <v>25</v>
      </c>
      <c r="K13" s="17">
        <v>53.34394904458599</v>
      </c>
    </row>
    <row r="14" spans="3:11" ht="12.75">
      <c r="C14" s="6">
        <v>1992</v>
      </c>
      <c r="D14" s="8">
        <v>50</v>
      </c>
      <c r="E14" s="8">
        <v>53.57142857142857</v>
      </c>
      <c r="F14" s="8">
        <v>78.43137254901961</v>
      </c>
      <c r="G14" s="8">
        <v>65.625</v>
      </c>
      <c r="H14" s="8">
        <v>63.934426229508205</v>
      </c>
      <c r="I14" s="8">
        <v>48.86363636363637</v>
      </c>
      <c r="J14" s="8">
        <v>33.75</v>
      </c>
      <c r="K14" s="17">
        <v>57.6427255985267</v>
      </c>
    </row>
    <row r="15" spans="3:11" ht="12.75">
      <c r="C15" s="6">
        <v>1993</v>
      </c>
      <c r="D15" s="8">
        <v>20</v>
      </c>
      <c r="E15" s="8">
        <v>77.45098039215686</v>
      </c>
      <c r="F15" s="8">
        <v>76.57657657657657</v>
      </c>
      <c r="G15" s="8">
        <v>75.86206896551724</v>
      </c>
      <c r="H15" s="8">
        <v>49.411764705882355</v>
      </c>
      <c r="I15" s="8">
        <v>46.26865671641791</v>
      </c>
      <c r="J15" s="8">
        <v>30.120481927710845</v>
      </c>
      <c r="K15" s="17">
        <v>59.464285714285715</v>
      </c>
    </row>
    <row r="16" spans="3:11" ht="12.75">
      <c r="C16" s="6">
        <v>1994</v>
      </c>
      <c r="D16" s="8">
        <v>66.66666666666666</v>
      </c>
      <c r="E16" s="8">
        <v>84.5360824742268</v>
      </c>
      <c r="F16" s="8">
        <v>77</v>
      </c>
      <c r="G16" s="8">
        <v>77.21518987341773</v>
      </c>
      <c r="H16" s="8">
        <v>60.9375</v>
      </c>
      <c r="I16" s="8">
        <v>50.588235294117645</v>
      </c>
      <c r="J16" s="8">
        <v>20.833333333333336</v>
      </c>
      <c r="K16" s="17">
        <v>63.93129770992366</v>
      </c>
    </row>
    <row r="17" spans="3:11" ht="12.75">
      <c r="C17" s="6">
        <v>1995</v>
      </c>
      <c r="D17" s="8">
        <v>37.03703703703704</v>
      </c>
      <c r="E17" s="8">
        <v>68</v>
      </c>
      <c r="F17" s="8">
        <v>80.76923076923077</v>
      </c>
      <c r="G17" s="8">
        <v>74.19354838709677</v>
      </c>
      <c r="H17" s="8">
        <v>67.5</v>
      </c>
      <c r="I17" s="8">
        <v>62.19512195121951</v>
      </c>
      <c r="J17" s="8">
        <v>30</v>
      </c>
      <c r="K17" s="17">
        <v>64.81149012567326</v>
      </c>
    </row>
    <row r="18" spans="3:11" ht="13.5" thickBot="1">
      <c r="C18" s="9">
        <v>1996</v>
      </c>
      <c r="D18" s="10">
        <v>38.70967741935484</v>
      </c>
      <c r="E18" s="10">
        <v>56.75675675675676</v>
      </c>
      <c r="F18" s="10">
        <v>67.88990825688074</v>
      </c>
      <c r="G18" s="10">
        <v>72.07207207207207</v>
      </c>
      <c r="H18" s="10">
        <v>59.210526315789465</v>
      </c>
      <c r="I18" s="10">
        <v>58.22784810126582</v>
      </c>
      <c r="J18" s="10">
        <v>36.7816091954023</v>
      </c>
      <c r="K18" s="18">
        <v>58.377425044091716</v>
      </c>
    </row>
    <row r="20" ht="12.75">
      <c r="C20" t="s">
        <v>125</v>
      </c>
    </row>
    <row r="21" ht="12.75">
      <c r="C21" t="s">
        <v>126</v>
      </c>
    </row>
    <row r="23" ht="12.75">
      <c r="C23" t="s">
        <v>127</v>
      </c>
    </row>
    <row r="24" ht="12.75">
      <c r="C24" t="s">
        <v>128</v>
      </c>
    </row>
    <row r="25" ht="12.75">
      <c r="C25" t="s">
        <v>129</v>
      </c>
    </row>
    <row r="26" ht="12.75">
      <c r="C26" t="s">
        <v>130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3" sqref="A23"/>
    </sheetView>
  </sheetViews>
  <sheetFormatPr defaultColWidth="9.140625" defaultRowHeight="12.75"/>
  <cols>
    <col min="1" max="1" width="16.00390625" style="0" customWidth="1"/>
    <col min="2" max="2" width="11.421875" style="0" customWidth="1"/>
    <col min="3" max="3" width="3.57421875" style="0" customWidth="1"/>
    <col min="4" max="4" width="10.00390625" style="0" customWidth="1"/>
    <col min="5" max="5" width="5.28125" style="0" customWidth="1"/>
    <col min="7" max="7" width="9.421875" style="0" customWidth="1"/>
    <col min="8" max="8" width="5.57421875" style="0" customWidth="1"/>
    <col min="9" max="9" width="11.7109375" style="0" customWidth="1"/>
    <col min="10" max="10" width="3.28125" style="0" customWidth="1"/>
    <col min="12" max="12" width="4.421875" style="0" customWidth="1"/>
    <col min="14" max="14" width="7.00390625" style="0" customWidth="1"/>
    <col min="15" max="15" width="20.8515625" style="0" customWidth="1"/>
  </cols>
  <sheetData>
    <row r="1" spans="1:14" s="53" customFormat="1" ht="16.5" thickBot="1">
      <c r="A1" s="55" t="s">
        <v>141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>
      <c r="A2" s="27"/>
      <c r="B2" s="26"/>
      <c r="C2" s="32" t="s">
        <v>43</v>
      </c>
      <c r="D2" s="33"/>
      <c r="E2" s="33"/>
      <c r="F2" s="26"/>
      <c r="G2" s="26"/>
      <c r="H2" s="26"/>
      <c r="I2" s="26"/>
      <c r="J2" s="26"/>
      <c r="K2" s="28" t="s">
        <v>83</v>
      </c>
      <c r="L2" s="26"/>
      <c r="M2" s="26"/>
      <c r="N2" s="26"/>
    </row>
    <row r="3" spans="1:14" ht="12.75">
      <c r="A3" s="27"/>
      <c r="B3" s="26" t="s">
        <v>84</v>
      </c>
      <c r="C3" s="26"/>
      <c r="D3" s="26"/>
      <c r="E3" s="26"/>
      <c r="F3" s="26" t="s">
        <v>85</v>
      </c>
      <c r="G3" s="26"/>
      <c r="H3" s="26"/>
      <c r="I3" s="26" t="s">
        <v>84</v>
      </c>
      <c r="J3" s="26"/>
      <c r="K3" s="26"/>
      <c r="L3" s="26"/>
      <c r="M3" s="26" t="s">
        <v>85</v>
      </c>
      <c r="N3" s="26"/>
    </row>
    <row r="4" spans="1:14" ht="15" customHeight="1" thickBot="1">
      <c r="A4" s="12"/>
      <c r="B4" s="30" t="s">
        <v>86</v>
      </c>
      <c r="C4" s="30"/>
      <c r="D4" s="30"/>
      <c r="E4" s="31" t="s">
        <v>87</v>
      </c>
      <c r="F4" s="29"/>
      <c r="G4" s="29"/>
      <c r="H4" s="12"/>
      <c r="I4" s="30" t="s">
        <v>86</v>
      </c>
      <c r="J4" s="12"/>
      <c r="K4" s="12"/>
      <c r="L4" s="31" t="s">
        <v>87</v>
      </c>
      <c r="M4" s="29"/>
      <c r="N4" s="29"/>
    </row>
    <row r="6" spans="1:14" ht="12.75" hidden="1">
      <c r="A6" s="34" t="s">
        <v>88</v>
      </c>
      <c r="B6" s="38">
        <v>1575</v>
      </c>
      <c r="C6" s="37"/>
      <c r="D6" s="37"/>
      <c r="E6" s="37"/>
      <c r="F6" s="24">
        <v>1.9</v>
      </c>
      <c r="G6" s="37"/>
      <c r="H6" s="37"/>
      <c r="I6" s="38">
        <v>20577</v>
      </c>
      <c r="J6" s="37"/>
      <c r="K6" s="37"/>
      <c r="L6" s="37"/>
      <c r="M6" s="37">
        <v>2.1</v>
      </c>
      <c r="N6" s="37"/>
    </row>
    <row r="7" spans="1:14" ht="13.5" customHeight="1">
      <c r="A7" s="34">
        <v>1988</v>
      </c>
      <c r="B7" s="38">
        <v>1657</v>
      </c>
      <c r="C7" s="37"/>
      <c r="D7" s="37"/>
      <c r="E7" s="37"/>
      <c r="F7" s="24">
        <v>5.2</v>
      </c>
      <c r="G7" s="37"/>
      <c r="H7" s="37"/>
      <c r="I7" s="38">
        <v>21645</v>
      </c>
      <c r="J7" s="37"/>
      <c r="K7" s="37"/>
      <c r="L7" s="37"/>
      <c r="M7" s="37">
        <v>5.2</v>
      </c>
      <c r="N7" s="37"/>
    </row>
    <row r="8" spans="1:14" ht="13.5" customHeight="1">
      <c r="A8" s="34">
        <v>1989</v>
      </c>
      <c r="B8" s="38">
        <v>1729</v>
      </c>
      <c r="C8" s="37"/>
      <c r="D8" s="37"/>
      <c r="E8" s="37"/>
      <c r="F8" s="24">
        <v>4.3</v>
      </c>
      <c r="G8" s="37"/>
      <c r="H8" s="37"/>
      <c r="I8" s="38">
        <v>22467</v>
      </c>
      <c r="J8" s="37"/>
      <c r="K8" s="37"/>
      <c r="L8" s="37"/>
      <c r="M8" s="37">
        <v>3.8</v>
      </c>
      <c r="N8" s="37"/>
    </row>
    <row r="9" spans="1:14" ht="13.5" customHeight="1">
      <c r="A9" s="34">
        <v>1990</v>
      </c>
      <c r="B9" s="38">
        <v>1788</v>
      </c>
      <c r="C9" s="37"/>
      <c r="D9" s="37"/>
      <c r="E9" s="37"/>
      <c r="F9" s="24">
        <v>3.4</v>
      </c>
      <c r="G9" s="37"/>
      <c r="H9" s="37"/>
      <c r="I9" s="38">
        <v>22885</v>
      </c>
      <c r="J9" s="37"/>
      <c r="K9" s="37"/>
      <c r="L9" s="37"/>
      <c r="M9" s="37">
        <v>1.9</v>
      </c>
      <c r="N9" s="37"/>
    </row>
    <row r="10" spans="1:14" ht="13.5" customHeight="1">
      <c r="A10" s="34">
        <v>1991</v>
      </c>
      <c r="B10" s="38">
        <v>1830</v>
      </c>
      <c r="C10" s="37"/>
      <c r="D10" s="37"/>
      <c r="E10" s="37"/>
      <c r="F10" s="24">
        <v>2.3</v>
      </c>
      <c r="G10" s="37"/>
      <c r="H10" s="37"/>
      <c r="I10" s="38">
        <v>22682</v>
      </c>
      <c r="J10" s="37"/>
      <c r="K10" s="37"/>
      <c r="L10" s="37"/>
      <c r="M10" s="37">
        <v>-0.9</v>
      </c>
      <c r="N10" s="37"/>
    </row>
    <row r="11" spans="1:14" ht="13.5" customHeight="1">
      <c r="A11" s="58">
        <v>1992</v>
      </c>
      <c r="B11" s="59">
        <v>1884</v>
      </c>
      <c r="C11" s="60"/>
      <c r="D11" s="60"/>
      <c r="E11" s="60"/>
      <c r="F11" s="61">
        <v>3</v>
      </c>
      <c r="G11" s="60"/>
      <c r="H11" s="60"/>
      <c r="I11" s="59">
        <v>22967</v>
      </c>
      <c r="J11" s="60"/>
      <c r="K11" s="60"/>
      <c r="L11" s="60"/>
      <c r="M11" s="60">
        <v>1.3</v>
      </c>
      <c r="N11" s="60"/>
    </row>
    <row r="12" spans="1:14" ht="13.5" customHeight="1">
      <c r="A12" s="34" t="s">
        <v>89</v>
      </c>
      <c r="B12" s="38">
        <v>1840</v>
      </c>
      <c r="C12" s="37"/>
      <c r="D12" s="37"/>
      <c r="E12" s="37"/>
      <c r="F12" s="47" t="s">
        <v>90</v>
      </c>
      <c r="G12" s="37"/>
      <c r="H12" s="37"/>
      <c r="I12" s="38">
        <v>22287</v>
      </c>
      <c r="J12" s="37"/>
      <c r="K12" s="37"/>
      <c r="L12" s="37"/>
      <c r="M12" s="47" t="s">
        <v>91</v>
      </c>
      <c r="N12" s="37"/>
    </row>
    <row r="13" spans="1:14" ht="13.5" customHeight="1">
      <c r="A13" s="34">
        <v>1993</v>
      </c>
      <c r="B13" s="38">
        <v>1874</v>
      </c>
      <c r="C13" s="37"/>
      <c r="D13" s="37"/>
      <c r="E13" s="37"/>
      <c r="F13" s="24">
        <v>1.9</v>
      </c>
      <c r="G13" s="37"/>
      <c r="H13" s="37"/>
      <c r="I13" s="38">
        <v>22592</v>
      </c>
      <c r="J13" s="37"/>
      <c r="K13" s="37"/>
      <c r="L13" s="37"/>
      <c r="M13" s="24">
        <v>3</v>
      </c>
      <c r="N13" s="37"/>
    </row>
    <row r="14" spans="1:14" ht="13.5" customHeight="1">
      <c r="A14" s="34">
        <v>1994</v>
      </c>
      <c r="B14" s="38">
        <v>1900</v>
      </c>
      <c r="C14" s="37"/>
      <c r="D14" s="37"/>
      <c r="E14" s="37"/>
      <c r="F14" s="24">
        <v>1.4</v>
      </c>
      <c r="G14" s="37"/>
      <c r="H14" s="37"/>
      <c r="I14" s="38">
        <v>23331</v>
      </c>
      <c r="J14" s="37"/>
      <c r="K14" s="37"/>
      <c r="L14" s="37"/>
      <c r="M14" s="37">
        <v>1.7</v>
      </c>
      <c r="N14" s="37"/>
    </row>
    <row r="15" spans="1:14" ht="13.5" customHeight="1">
      <c r="A15" s="34">
        <v>1995</v>
      </c>
      <c r="B15" s="38">
        <v>1910</v>
      </c>
      <c r="C15" s="37"/>
      <c r="D15" s="37"/>
      <c r="E15" s="37"/>
      <c r="F15" s="24">
        <v>0.5</v>
      </c>
      <c r="G15" s="37"/>
      <c r="H15" s="37"/>
      <c r="I15" s="38">
        <v>23460</v>
      </c>
      <c r="J15" s="37"/>
      <c r="K15" s="37"/>
      <c r="L15" s="37"/>
      <c r="M15" s="37">
        <v>0.5</v>
      </c>
      <c r="N15" s="37"/>
    </row>
    <row r="16" spans="1:14" ht="13.5" customHeight="1">
      <c r="A16" s="34">
        <v>1996</v>
      </c>
      <c r="B16" s="38">
        <v>1966</v>
      </c>
      <c r="C16" s="37"/>
      <c r="D16" s="37"/>
      <c r="E16" s="37"/>
      <c r="F16" s="24">
        <v>2.9</v>
      </c>
      <c r="G16" s="37"/>
      <c r="H16" s="37"/>
      <c r="I16" s="38">
        <v>24335</v>
      </c>
      <c r="J16" s="37"/>
      <c r="K16" s="37"/>
      <c r="L16" s="37"/>
      <c r="M16" s="37">
        <v>3.7</v>
      </c>
      <c r="N16" s="37"/>
    </row>
    <row r="17" spans="1:14" ht="13.5" customHeight="1">
      <c r="A17" s="34">
        <v>1997</v>
      </c>
      <c r="B17" s="38">
        <v>2023</v>
      </c>
      <c r="C17" s="37"/>
      <c r="D17" s="37"/>
      <c r="E17" s="37"/>
      <c r="F17" s="24">
        <v>2.9</v>
      </c>
      <c r="G17" s="37"/>
      <c r="H17" s="37"/>
      <c r="I17" s="38">
        <v>24951</v>
      </c>
      <c r="J17" s="37"/>
      <c r="K17" s="37"/>
      <c r="L17" s="37"/>
      <c r="M17" s="37">
        <v>2.5</v>
      </c>
      <c r="N17" s="37"/>
    </row>
    <row r="18" spans="1:14" ht="13.5" customHeight="1">
      <c r="A18" s="34" t="s">
        <v>92</v>
      </c>
      <c r="B18" s="73">
        <v>2072.955</v>
      </c>
      <c r="C18" s="74"/>
      <c r="D18" s="74"/>
      <c r="E18" s="74"/>
      <c r="F18" s="75">
        <f>((B18/B17)*100)-100</f>
        <v>2.4693524468610804</v>
      </c>
      <c r="G18" s="74"/>
      <c r="H18" s="74"/>
      <c r="I18" s="73">
        <v>25465.461000000003</v>
      </c>
      <c r="J18" s="74"/>
      <c r="K18" s="74"/>
      <c r="L18" s="74"/>
      <c r="M18" s="75">
        <f>((I18/I17)*100)-100</f>
        <v>2.0618852951785698</v>
      </c>
      <c r="N18" s="74"/>
    </row>
    <row r="19" spans="1:14" ht="12.75">
      <c r="A19" t="s">
        <v>93</v>
      </c>
      <c r="B19" s="74"/>
      <c r="C19" s="74"/>
      <c r="D19" s="74"/>
      <c r="E19" s="74"/>
      <c r="F19" s="79"/>
      <c r="G19" s="74"/>
      <c r="H19" s="74"/>
      <c r="I19" s="74"/>
      <c r="J19" s="74"/>
      <c r="K19" s="74"/>
      <c r="L19" s="74"/>
      <c r="M19" s="74"/>
      <c r="N19" s="74"/>
    </row>
    <row r="20" spans="1:14" ht="13.5" thickBot="1">
      <c r="A20" s="12" t="s">
        <v>94</v>
      </c>
      <c r="B20" s="76"/>
      <c r="C20" s="76"/>
      <c r="D20" s="76"/>
      <c r="E20" s="76"/>
      <c r="F20" s="78"/>
      <c r="G20" s="76"/>
      <c r="H20" s="76"/>
      <c r="I20" s="76"/>
      <c r="J20" s="76"/>
      <c r="K20" s="76"/>
      <c r="L20" s="76"/>
      <c r="M20" s="77"/>
      <c r="N20" s="76"/>
    </row>
    <row r="22" ht="12.75">
      <c r="A22" t="s">
        <v>131</v>
      </c>
    </row>
    <row r="23" ht="12.75">
      <c r="A23" s="49" t="s">
        <v>132</v>
      </c>
    </row>
    <row r="24" ht="12.75">
      <c r="A24" t="s">
        <v>95</v>
      </c>
    </row>
    <row r="25" ht="12.75">
      <c r="A25" t="s">
        <v>96</v>
      </c>
    </row>
    <row r="29" spans="1:14" s="53" customFormat="1" ht="16.5" thickBot="1">
      <c r="A29" s="55" t="s">
        <v>142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.75">
      <c r="A30" s="27"/>
      <c r="B30" s="32" t="s">
        <v>43</v>
      </c>
      <c r="C30" s="36"/>
      <c r="D30" s="33"/>
      <c r="E30" s="33"/>
      <c r="F30" s="26"/>
      <c r="G30" s="26"/>
      <c r="H30" s="32" t="s">
        <v>97</v>
      </c>
      <c r="I30" s="36"/>
      <c r="J30" s="35"/>
      <c r="K30" s="36"/>
      <c r="L30" s="26"/>
      <c r="M30" s="35" t="s">
        <v>98</v>
      </c>
      <c r="N30" s="35"/>
    </row>
    <row r="31" spans="1:14" ht="12.75">
      <c r="A31" s="27"/>
      <c r="B31" s="26" t="s">
        <v>84</v>
      </c>
      <c r="C31" s="26"/>
      <c r="D31" s="26"/>
      <c r="E31" s="26" t="s">
        <v>85</v>
      </c>
      <c r="F31" s="35"/>
      <c r="G31" s="35"/>
      <c r="H31" s="26" t="s">
        <v>84</v>
      </c>
      <c r="K31" s="35" t="s">
        <v>85</v>
      </c>
      <c r="M31" s="35" t="s">
        <v>99</v>
      </c>
      <c r="N31" s="35"/>
    </row>
    <row r="32" spans="1:14" ht="12.75">
      <c r="A32" s="27"/>
      <c r="B32" s="26" t="s">
        <v>100</v>
      </c>
      <c r="C32" s="26"/>
      <c r="E32" s="26" t="s">
        <v>87</v>
      </c>
      <c r="F32" s="35"/>
      <c r="G32" s="35"/>
      <c r="H32" s="26" t="s">
        <v>100</v>
      </c>
      <c r="K32" s="35" t="s">
        <v>87</v>
      </c>
      <c r="M32" s="35" t="s">
        <v>101</v>
      </c>
      <c r="N32" s="35"/>
    </row>
    <row r="33" spans="1:14" ht="13.5" thickBot="1">
      <c r="A33" s="12"/>
      <c r="B33" s="30"/>
      <c r="C33" s="30"/>
      <c r="D33" s="30"/>
      <c r="E33" s="31"/>
      <c r="F33" s="29"/>
      <c r="G33" s="29"/>
      <c r="H33" s="12"/>
      <c r="I33" s="30"/>
      <c r="J33" s="12"/>
      <c r="K33" s="12"/>
      <c r="L33" s="31"/>
      <c r="M33" s="31" t="s">
        <v>102</v>
      </c>
      <c r="N33" s="29"/>
    </row>
    <row r="34" spans="13:14" ht="12.75">
      <c r="M34" s="36"/>
      <c r="N34" s="36"/>
    </row>
    <row r="35" spans="1:14" ht="12.75" hidden="1">
      <c r="A35" s="34">
        <v>1987</v>
      </c>
      <c r="B35" s="37">
        <v>31</v>
      </c>
      <c r="C35" s="37"/>
      <c r="D35" s="37"/>
      <c r="E35" s="37">
        <v>2.1</v>
      </c>
      <c r="F35" s="37"/>
      <c r="G35" s="37"/>
      <c r="H35" s="37">
        <v>41</v>
      </c>
      <c r="I35" s="37"/>
      <c r="J35" s="37"/>
      <c r="K35" s="37">
        <v>1.8</v>
      </c>
      <c r="L35" s="37"/>
      <c r="M35" s="36">
        <v>0.75</v>
      </c>
      <c r="N35" s="36"/>
    </row>
    <row r="36" spans="1:14" ht="12.75">
      <c r="A36" s="34">
        <v>1988</v>
      </c>
      <c r="B36" s="37">
        <v>33</v>
      </c>
      <c r="E36" s="37">
        <v>5.6</v>
      </c>
      <c r="H36" s="37">
        <v>43</v>
      </c>
      <c r="K36" s="37">
        <v>4.8</v>
      </c>
      <c r="M36" s="36">
        <v>0.76</v>
      </c>
      <c r="N36" s="36"/>
    </row>
    <row r="37" spans="1:14" ht="12.75">
      <c r="A37" s="34">
        <v>1989</v>
      </c>
      <c r="B37" s="37">
        <v>34</v>
      </c>
      <c r="E37" s="37">
        <v>4.3</v>
      </c>
      <c r="H37" s="37">
        <v>44</v>
      </c>
      <c r="K37" s="37">
        <v>3.4</v>
      </c>
      <c r="M37" s="36">
        <v>0.77</v>
      </c>
      <c r="N37" s="36"/>
    </row>
    <row r="38" spans="1:14" ht="12.75">
      <c r="A38" s="34">
        <v>1990</v>
      </c>
      <c r="B38" s="37">
        <v>35</v>
      </c>
      <c r="E38" s="37">
        <v>3.3</v>
      </c>
      <c r="H38" s="37">
        <v>45</v>
      </c>
      <c r="K38" s="37">
        <v>1.5</v>
      </c>
      <c r="M38" s="36">
        <v>0.78</v>
      </c>
      <c r="N38" s="36"/>
    </row>
    <row r="39" spans="1:14" ht="12.75">
      <c r="A39" s="34">
        <v>1991</v>
      </c>
      <c r="B39" s="37">
        <v>36</v>
      </c>
      <c r="E39" s="37">
        <v>2.2</v>
      </c>
      <c r="H39" s="37">
        <v>44</v>
      </c>
      <c r="K39" s="37">
        <v>-1.3</v>
      </c>
      <c r="M39" s="36">
        <v>0.81</v>
      </c>
      <c r="N39" s="36"/>
    </row>
    <row r="40" spans="1:14" ht="12.75">
      <c r="A40" s="58">
        <v>1992</v>
      </c>
      <c r="B40" s="60">
        <v>37</v>
      </c>
      <c r="C40" s="62"/>
      <c r="D40" s="62"/>
      <c r="E40" s="60">
        <v>2.9</v>
      </c>
      <c r="F40" s="62"/>
      <c r="G40" s="62"/>
      <c r="H40" s="60">
        <v>45</v>
      </c>
      <c r="I40" s="62"/>
      <c r="J40" s="62"/>
      <c r="K40" s="60">
        <v>0.9</v>
      </c>
      <c r="L40" s="62"/>
      <c r="M40" s="63">
        <v>0.82</v>
      </c>
      <c r="N40" s="63"/>
    </row>
    <row r="41" spans="1:14" ht="14.25">
      <c r="A41" s="34" t="s">
        <v>89</v>
      </c>
      <c r="B41" s="37">
        <v>36</v>
      </c>
      <c r="E41" s="47" t="s">
        <v>90</v>
      </c>
      <c r="H41" s="37">
        <v>43</v>
      </c>
      <c r="K41" s="47" t="s">
        <v>103</v>
      </c>
      <c r="M41" s="36">
        <v>0.83</v>
      </c>
      <c r="N41" s="36"/>
    </row>
    <row r="42" spans="1:14" ht="12.75">
      <c r="A42" s="34">
        <v>1993</v>
      </c>
      <c r="B42" s="37">
        <v>37</v>
      </c>
      <c r="E42" s="37">
        <v>1.7</v>
      </c>
      <c r="H42" s="37">
        <v>45</v>
      </c>
      <c r="K42" s="37">
        <v>2.7</v>
      </c>
      <c r="M42" s="36">
        <v>0.82</v>
      </c>
      <c r="N42" s="36"/>
    </row>
    <row r="43" spans="1:14" ht="12.75">
      <c r="A43" s="34">
        <v>1994</v>
      </c>
      <c r="B43" s="37">
        <v>37</v>
      </c>
      <c r="E43" s="37">
        <v>1.2</v>
      </c>
      <c r="H43" s="37">
        <v>45</v>
      </c>
      <c r="K43" s="37">
        <v>1.3</v>
      </c>
      <c r="M43" s="36">
        <v>0.82</v>
      </c>
      <c r="N43" s="36"/>
    </row>
    <row r="44" spans="1:14" ht="12.75">
      <c r="A44" s="34">
        <v>1995</v>
      </c>
      <c r="B44" s="37">
        <v>37</v>
      </c>
      <c r="E44" s="37">
        <v>0.4</v>
      </c>
      <c r="H44" s="37">
        <v>45</v>
      </c>
      <c r="K44" s="37">
        <v>0.2</v>
      </c>
      <c r="M44" s="36">
        <v>0.82</v>
      </c>
      <c r="N44" s="36"/>
    </row>
    <row r="45" spans="1:14" ht="12.75">
      <c r="A45" s="34">
        <v>1996</v>
      </c>
      <c r="B45" s="37">
        <v>38</v>
      </c>
      <c r="E45" s="37">
        <v>3.1</v>
      </c>
      <c r="H45" s="37">
        <v>47</v>
      </c>
      <c r="K45" s="37">
        <v>3.4</v>
      </c>
      <c r="M45" s="36">
        <v>0.82</v>
      </c>
      <c r="N45" s="36"/>
    </row>
    <row r="46" spans="1:14" ht="12.75">
      <c r="A46" s="34">
        <v>1997</v>
      </c>
      <c r="B46" s="37">
        <v>39</v>
      </c>
      <c r="E46" s="24">
        <v>3</v>
      </c>
      <c r="H46" s="37">
        <v>48</v>
      </c>
      <c r="K46" s="37">
        <v>2.2</v>
      </c>
      <c r="M46" s="36">
        <v>0.82</v>
      </c>
      <c r="N46" s="36"/>
    </row>
    <row r="47" spans="1:14" ht="12.75">
      <c r="A47" s="34" t="s">
        <v>92</v>
      </c>
      <c r="B47" s="69">
        <v>40.46764275256223</v>
      </c>
      <c r="C47" s="65"/>
      <c r="D47" s="65"/>
      <c r="E47" s="70">
        <v>3.7631865450313597</v>
      </c>
      <c r="F47" s="65"/>
      <c r="G47" s="65"/>
      <c r="H47" s="69">
        <v>48.77396649280543</v>
      </c>
      <c r="I47" s="65"/>
      <c r="J47" s="65"/>
      <c r="K47" s="70">
        <v>1.6124301933446503</v>
      </c>
      <c r="L47" s="65"/>
      <c r="M47" s="71">
        <v>0.8296975961250055</v>
      </c>
      <c r="N47" s="68"/>
    </row>
    <row r="48" spans="1:14" ht="12.75">
      <c r="A48" t="s">
        <v>93</v>
      </c>
      <c r="B48" s="65"/>
      <c r="C48" s="65"/>
      <c r="D48" s="65"/>
      <c r="E48" s="70"/>
      <c r="F48" s="65"/>
      <c r="G48" s="65"/>
      <c r="H48" s="65"/>
      <c r="I48" s="65"/>
      <c r="J48" s="65"/>
      <c r="K48" s="70"/>
      <c r="L48" s="65"/>
      <c r="M48" s="65"/>
      <c r="N48" s="45"/>
    </row>
    <row r="49" spans="1:14" ht="13.5" thickBot="1">
      <c r="A49" s="12" t="s">
        <v>94</v>
      </c>
      <c r="B49" s="48"/>
      <c r="C49" s="48"/>
      <c r="D49" s="48"/>
      <c r="E49" s="72"/>
      <c r="F49" s="48"/>
      <c r="G49" s="48"/>
      <c r="H49" s="48"/>
      <c r="I49" s="48"/>
      <c r="J49" s="48"/>
      <c r="K49" s="72"/>
      <c r="L49" s="48"/>
      <c r="M49" s="48"/>
      <c r="N49" s="21"/>
    </row>
    <row r="51" ht="12.75">
      <c r="A51" t="s">
        <v>104</v>
      </c>
    </row>
    <row r="52" ht="12.75">
      <c r="A52" t="s">
        <v>105</v>
      </c>
    </row>
    <row r="53" ht="105" customHeight="1"/>
  </sheetData>
  <printOptions/>
  <pageMargins left="0.75" right="0.75" top="1" bottom="1" header="0.5" footer="0.5"/>
  <pageSetup horizontalDpi="600" verticalDpi="600" orientation="portrait" paperSize="9" scale="70" r:id="rId1"/>
  <headerFooter alignWithMargins="0">
    <oddHeader>&amp;L&amp;"Arial,Bold"&amp;16ROAD TRANSPORT VEHICLES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12" max="12" width="10.8515625" style="0" customWidth="1"/>
  </cols>
  <sheetData>
    <row r="1" s="53" customFormat="1" ht="15.75">
      <c r="A1" s="111" t="s">
        <v>569</v>
      </c>
    </row>
    <row r="3" s="245" customFormat="1" ht="15.75">
      <c r="A3" s="350" t="s">
        <v>171</v>
      </c>
    </row>
    <row r="33" s="245" customFormat="1" ht="15.75">
      <c r="A33" s="350" t="s">
        <v>172</v>
      </c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08"/>
      <c r="C67" s="108"/>
      <c r="D67" s="116"/>
      <c r="E67" s="116"/>
      <c r="F67" s="116"/>
      <c r="G67" s="108"/>
      <c r="H67" s="108"/>
      <c r="I67" s="108"/>
      <c r="J67" s="108"/>
      <c r="K67" s="209"/>
      <c r="L67" s="209"/>
    </row>
    <row r="68" spans="1:13" ht="15">
      <c r="A68" t="s">
        <v>571</v>
      </c>
      <c r="B68" s="82"/>
      <c r="C68" s="82"/>
      <c r="D68" s="82"/>
      <c r="E68" s="82"/>
      <c r="F68" s="82"/>
      <c r="G68" s="85"/>
      <c r="H68" s="85"/>
      <c r="I68" s="85"/>
      <c r="J68" s="82"/>
      <c r="K68" s="85"/>
      <c r="L68" s="85"/>
      <c r="M68" s="45"/>
    </row>
    <row r="69" spans="1:13" ht="15">
      <c r="A69" s="406" t="s">
        <v>570</v>
      </c>
      <c r="B69" s="82"/>
      <c r="C69" s="82"/>
      <c r="D69" s="82"/>
      <c r="E69" s="82"/>
      <c r="F69" s="82"/>
      <c r="G69" s="85"/>
      <c r="H69" s="85"/>
      <c r="I69" s="85"/>
      <c r="J69" s="54"/>
      <c r="K69" s="208"/>
      <c r="L69" s="85"/>
      <c r="M69" s="45"/>
    </row>
    <row r="70" spans="1:13" ht="15">
      <c r="A70" s="82"/>
      <c r="B70" s="82"/>
      <c r="C70" s="82"/>
      <c r="D70" s="82"/>
      <c r="E70" s="82"/>
      <c r="F70" s="82"/>
      <c r="G70" s="85"/>
      <c r="H70" s="85"/>
      <c r="I70" s="85"/>
      <c r="J70" s="54"/>
      <c r="K70" s="85"/>
      <c r="L70" s="85"/>
      <c r="M70" s="45"/>
    </row>
    <row r="71" spans="1:13" ht="15">
      <c r="A71" s="82"/>
      <c r="B71" s="522">
        <f>'T1.1-T1.2'!I2</f>
        <v>2000</v>
      </c>
      <c r="C71" s="522">
        <f>'T1.1-T1.2'!J2</f>
        <v>2001</v>
      </c>
      <c r="D71" s="522">
        <f>'T1.1-T1.2'!K2</f>
        <v>2002</v>
      </c>
      <c r="E71" s="522">
        <f>'T1.1-T1.2'!L2</f>
        <v>2003</v>
      </c>
      <c r="F71" s="522">
        <f>'T1.1-T1.2'!M2</f>
        <v>2004</v>
      </c>
      <c r="G71" s="522">
        <f>'T1.1-T1.2'!N2</f>
        <v>2005</v>
      </c>
      <c r="H71" s="522">
        <f>'T1.1-T1.2'!O2</f>
        <v>2006</v>
      </c>
      <c r="I71" s="522">
        <f>'T1.1-T1.2'!P2</f>
        <v>2007</v>
      </c>
      <c r="J71" s="522">
        <f>'T1.1-T1.2'!Q2</f>
        <v>2008</v>
      </c>
      <c r="K71" s="522">
        <f>'T1.1-T1.2'!R2</f>
        <v>2009</v>
      </c>
      <c r="L71" s="522">
        <f>'T1.1-T1.2'!S2</f>
        <v>2010</v>
      </c>
      <c r="M71" s="522">
        <f>'T1.1-T1.2'!T2</f>
        <v>2011</v>
      </c>
    </row>
    <row r="72" spans="1:5" ht="15">
      <c r="A72" s="82" t="str">
        <f>'T1.1-T1.2'!A9</f>
        <v>Crown and exempt 2</v>
      </c>
      <c r="B72" s="523">
        <f>'T1.1-T1.2'!I9</f>
        <v>20.759</v>
      </c>
      <c r="C72" s="523">
        <f>'T1.1-T1.2'!J9</f>
        <v>19</v>
      </c>
      <c r="D72" s="523">
        <f>'T1.1-T1.2'!K9</f>
        <v>19.6</v>
      </c>
      <c r="E72" s="523"/>
    </row>
    <row r="73" spans="1:13" ht="15">
      <c r="A73" s="82" t="s">
        <v>627</v>
      </c>
      <c r="B73" s="523"/>
      <c r="C73" s="523"/>
      <c r="D73" s="523"/>
      <c r="E73" s="523">
        <f>'T1.1-T1.2'!L9</f>
        <v>21.646</v>
      </c>
      <c r="F73" s="523">
        <f>'T1.1-T1.2'!M9</f>
        <v>23.47</v>
      </c>
      <c r="G73" s="523">
        <f>'T1.1-T1.2'!N9</f>
        <v>25.701999999999998</v>
      </c>
      <c r="H73" s="523">
        <f>'T1.1-T1.2'!O9</f>
        <v>24.962</v>
      </c>
      <c r="I73" s="523">
        <f>'T1.1-T1.2'!P9</f>
        <v>28.084</v>
      </c>
      <c r="J73" s="523">
        <f>'T1.1-T1.2'!Q9</f>
        <v>31.265</v>
      </c>
      <c r="K73" s="523">
        <f>'T1.1-T1.2'!R9</f>
        <v>29.732</v>
      </c>
      <c r="L73" s="523">
        <f>'T1.1-T1.2'!S9</f>
        <v>32.324</v>
      </c>
      <c r="M73" s="523">
        <f>'T1.1-T1.2'!T9</f>
        <v>34.4</v>
      </c>
    </row>
    <row r="74" spans="1:13" ht="15">
      <c r="A74" s="82" t="str">
        <f>'T1.1-T1.2'!A10</f>
        <v>Other vehicles 2</v>
      </c>
      <c r="B74" s="523">
        <f>'T1.1-T1.2'!I10</f>
        <v>3.4499999999999886</v>
      </c>
      <c r="C74" s="523">
        <f>'T1.1-T1.2'!J10</f>
        <v>3.9</v>
      </c>
      <c r="D74" s="523">
        <f>'T1.1-T1.2'!K10</f>
        <v>4.4</v>
      </c>
      <c r="E74" s="523"/>
      <c r="F74" s="523"/>
      <c r="G74" s="523"/>
      <c r="H74" s="523"/>
      <c r="I74" s="523"/>
      <c r="J74" s="523"/>
      <c r="K74" s="523"/>
      <c r="L74" s="523"/>
      <c r="M74" s="523"/>
    </row>
    <row r="75" spans="1:13" ht="15">
      <c r="A75" s="1" t="s">
        <v>628</v>
      </c>
      <c r="B75" s="1"/>
      <c r="C75" s="1"/>
      <c r="D75" s="1"/>
      <c r="E75" s="523">
        <f>'T1.1-T1.2'!L10</f>
        <v>1.2199999999999704</v>
      </c>
      <c r="F75" s="523">
        <f>'T1.1-T1.2'!M10</f>
        <v>1.13900000000001</v>
      </c>
      <c r="G75" s="523">
        <f>'T1.1-T1.2'!N10</f>
        <v>1.231000000000023</v>
      </c>
      <c r="H75" s="523">
        <f>'T1.1-T1.2'!O10</f>
        <v>1.160000000000025</v>
      </c>
      <c r="I75" s="523">
        <f>'T1.1-T1.2'!P10</f>
        <v>1.5539999999999736</v>
      </c>
      <c r="J75" s="523">
        <f>'T1.1-T1.2'!Q10</f>
        <v>1.522</v>
      </c>
      <c r="K75" s="523">
        <f>'T1.1-T1.2'!R10</f>
        <v>0.777</v>
      </c>
      <c r="L75" s="523">
        <f>'T1.1-T1.2'!S10</f>
        <v>0.72</v>
      </c>
      <c r="M75" s="523">
        <f>'T1.1-T1.2'!T10</f>
        <v>0.876</v>
      </c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alignWithMargins="0">
    <oddHeader>&amp;C&amp;14 &amp;R&amp;"Arial,Bold"&amp;12ROAD TRANSPORT VEHICLES</oddHeader>
    <oddFooter xml:space="preserve">&amp;C&amp;14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4"/>
  <sheetViews>
    <sheetView zoomScale="70" zoomScaleNormal="70" workbookViewId="0" topLeftCell="A1">
      <selection activeCell="Q32" sqref="Q32"/>
    </sheetView>
  </sheetViews>
  <sheetFormatPr defaultColWidth="9.140625" defaultRowHeight="12.75"/>
  <cols>
    <col min="1" max="1" width="17.7109375" style="0" customWidth="1"/>
    <col min="2" max="2" width="12.28125" style="0" hidden="1" customWidth="1"/>
    <col min="3" max="3" width="0.13671875" style="0" hidden="1" customWidth="1"/>
    <col min="4" max="4" width="12.421875" style="0" customWidth="1"/>
    <col min="5" max="5" width="13.140625" style="0" customWidth="1"/>
    <col min="7" max="7" width="9.7109375" style="0" bestFit="1" customWidth="1"/>
    <col min="8" max="11" width="9.7109375" style="0" customWidth="1"/>
    <col min="12" max="14" width="10.8515625" style="1" customWidth="1"/>
    <col min="15" max="15" width="12.28125" style="1" customWidth="1"/>
    <col min="16" max="16" width="11.28125" style="1" customWidth="1"/>
    <col min="17" max="17" width="17.00390625" style="1" customWidth="1"/>
    <col min="18" max="18" width="10.8515625" style="1" customWidth="1"/>
    <col min="19" max="19" width="11.00390625" style="1" customWidth="1"/>
  </cols>
  <sheetData>
    <row r="1" spans="1:19" s="106" customFormat="1" ht="18.75" thickBot="1">
      <c r="A1" s="105" t="s">
        <v>275</v>
      </c>
      <c r="B1" s="105"/>
      <c r="E1" s="12"/>
      <c r="F1" s="12"/>
      <c r="G1" s="12"/>
      <c r="H1" s="12"/>
      <c r="I1" s="12"/>
      <c r="J1" s="12"/>
      <c r="K1" s="12"/>
      <c r="L1" s="105"/>
      <c r="M1" s="105"/>
      <c r="N1" s="105"/>
      <c r="O1" s="105"/>
      <c r="P1" s="107"/>
      <c r="Q1" s="107"/>
      <c r="R1" s="107"/>
      <c r="S1" s="107"/>
    </row>
    <row r="2" spans="1:25" ht="26.25" customHeight="1">
      <c r="A2" s="1"/>
      <c r="B2" s="1"/>
      <c r="C2" s="1"/>
      <c r="D2" s="126" t="s">
        <v>259</v>
      </c>
      <c r="E2" s="616" t="s">
        <v>216</v>
      </c>
      <c r="F2" s="617"/>
      <c r="G2" s="139"/>
      <c r="H2" s="139"/>
      <c r="I2" s="139"/>
      <c r="J2" s="139"/>
      <c r="K2" s="139"/>
      <c r="O2" s="162" t="s">
        <v>261</v>
      </c>
      <c r="P2" s="20" t="s">
        <v>318</v>
      </c>
      <c r="Q2" s="615"/>
      <c r="R2" s="615"/>
      <c r="S2" s="615"/>
      <c r="W2" s="1"/>
      <c r="X2" s="1"/>
      <c r="Y2" s="1"/>
    </row>
    <row r="3" spans="1:19" ht="43.5" customHeight="1" thickBot="1">
      <c r="A3" s="12" t="s">
        <v>215</v>
      </c>
      <c r="B3" s="12"/>
      <c r="C3" s="12"/>
      <c r="D3" s="186" t="s">
        <v>260</v>
      </c>
      <c r="E3" s="12">
        <v>2000</v>
      </c>
      <c r="F3" s="12">
        <v>2001</v>
      </c>
      <c r="G3" s="12">
        <v>2004</v>
      </c>
      <c r="H3" s="12">
        <v>2005</v>
      </c>
      <c r="I3" s="12">
        <v>2006</v>
      </c>
      <c r="J3" s="12">
        <v>2007</v>
      </c>
      <c r="K3" s="12">
        <v>2008</v>
      </c>
      <c r="L3" s="12">
        <v>2009</v>
      </c>
      <c r="M3" s="12">
        <v>2010</v>
      </c>
      <c r="N3" s="12">
        <v>2011</v>
      </c>
      <c r="O3" s="169" t="s">
        <v>220</v>
      </c>
      <c r="P3" s="236"/>
      <c r="Q3" s="163"/>
      <c r="R3" s="164"/>
      <c r="S3" s="164"/>
    </row>
    <row r="4" spans="1:18" ht="16.5" customHeight="1">
      <c r="A4" s="1"/>
      <c r="B4" s="1"/>
      <c r="C4" s="1"/>
      <c r="D4" s="39"/>
      <c r="O4"/>
      <c r="P4"/>
      <c r="Q4" s="232"/>
      <c r="R4" s="233"/>
    </row>
    <row r="5" spans="1:19" ht="16.5" customHeight="1">
      <c r="A5" s="56" t="s">
        <v>11</v>
      </c>
      <c r="B5" s="56"/>
      <c r="C5" s="56"/>
      <c r="D5" s="215">
        <f>'T1.3'!L5-'T1.3'!M5</f>
        <v>86.158</v>
      </c>
      <c r="E5" s="184">
        <v>211250</v>
      </c>
      <c r="G5" s="184">
        <v>203450</v>
      </c>
      <c r="H5" s="184">
        <v>202370</v>
      </c>
      <c r="I5" s="184">
        <v>202090</v>
      </c>
      <c r="J5" s="260">
        <v>209260</v>
      </c>
      <c r="K5" s="260">
        <v>210400</v>
      </c>
      <c r="L5" s="260">
        <v>213810</v>
      </c>
      <c r="M5" s="260">
        <v>217120</v>
      </c>
      <c r="N5" s="260">
        <v>220420</v>
      </c>
      <c r="O5" s="216">
        <f>(D5/N5)*1000</f>
        <v>0.3908810452771981</v>
      </c>
      <c r="P5" s="354">
        <f>'T1.3'!K5</f>
        <v>106.00800000000001</v>
      </c>
      <c r="Q5" s="353"/>
      <c r="R5" s="429"/>
      <c r="S5" s="430"/>
    </row>
    <row r="6" spans="1:19" ht="16.5" customHeight="1">
      <c r="A6" s="56" t="s">
        <v>12</v>
      </c>
      <c r="B6" s="56"/>
      <c r="C6" s="56"/>
      <c r="D6" s="215">
        <f>'T1.3'!L6-'T1.3'!M6</f>
        <v>130.429</v>
      </c>
      <c r="E6" s="184">
        <v>227200</v>
      </c>
      <c r="G6" s="184">
        <v>232850</v>
      </c>
      <c r="H6" s="184">
        <v>235440</v>
      </c>
      <c r="I6" s="184">
        <v>238770</v>
      </c>
      <c r="J6" s="260">
        <v>239160</v>
      </c>
      <c r="K6" s="260">
        <v>241460</v>
      </c>
      <c r="L6" s="260">
        <v>243510</v>
      </c>
      <c r="M6" s="260">
        <v>245780</v>
      </c>
      <c r="N6" s="260">
        <v>247600</v>
      </c>
      <c r="O6" s="216">
        <f aca="true" t="shared" si="0" ref="O6:O36">(D6/N6)*1000</f>
        <v>0.5267730210016155</v>
      </c>
      <c r="P6" s="354">
        <f>'T1.3'!K6</f>
        <v>173.925</v>
      </c>
      <c r="Q6" s="353"/>
      <c r="R6" s="429"/>
      <c r="S6" s="430"/>
    </row>
    <row r="7" spans="1:19" ht="16.5" customHeight="1">
      <c r="A7" s="56" t="s">
        <v>13</v>
      </c>
      <c r="B7" s="56"/>
      <c r="C7" s="56"/>
      <c r="D7" s="215">
        <f>'T1.3'!L7-'T1.3'!M7</f>
        <v>52.342</v>
      </c>
      <c r="E7" s="184">
        <v>109180</v>
      </c>
      <c r="G7" s="184">
        <v>108560</v>
      </c>
      <c r="H7" s="184">
        <v>109170</v>
      </c>
      <c r="I7" s="184">
        <v>109930</v>
      </c>
      <c r="J7" s="260">
        <v>109870</v>
      </c>
      <c r="K7" s="260">
        <v>110310</v>
      </c>
      <c r="L7" s="260">
        <v>110250</v>
      </c>
      <c r="M7" s="260">
        <v>110570</v>
      </c>
      <c r="N7" s="260">
        <v>110630</v>
      </c>
      <c r="O7" s="216">
        <f t="shared" si="0"/>
        <v>0.4731266383440296</v>
      </c>
      <c r="P7" s="354">
        <f>'T1.3'!K7</f>
        <v>67.91300000000001</v>
      </c>
      <c r="Q7" s="353"/>
      <c r="R7" s="429"/>
      <c r="S7" s="430"/>
    </row>
    <row r="8" spans="1:19" ht="16.5" customHeight="1">
      <c r="A8" s="56" t="s">
        <v>14</v>
      </c>
      <c r="B8" s="56"/>
      <c r="C8" s="56"/>
      <c r="D8" s="215">
        <f>'T1.3'!L8-'T1.3'!M8</f>
        <v>39.197</v>
      </c>
      <c r="E8" s="184">
        <v>88790</v>
      </c>
      <c r="G8" s="184">
        <v>91190</v>
      </c>
      <c r="H8" s="184">
        <v>90870</v>
      </c>
      <c r="I8" s="184">
        <v>91390</v>
      </c>
      <c r="J8" s="260">
        <v>91350</v>
      </c>
      <c r="K8" s="260">
        <v>90500</v>
      </c>
      <c r="L8" s="260">
        <v>90040</v>
      </c>
      <c r="M8" s="260">
        <v>89200</v>
      </c>
      <c r="N8" s="260">
        <v>89590</v>
      </c>
      <c r="O8" s="216">
        <f t="shared" si="0"/>
        <v>0.4375153476950553</v>
      </c>
      <c r="P8" s="354">
        <f>'T1.3'!K8</f>
        <v>51.549000000000014</v>
      </c>
      <c r="Q8" s="353"/>
      <c r="R8" s="429"/>
      <c r="S8" s="430"/>
    </row>
    <row r="9" spans="1:19" ht="16.5" customHeight="1">
      <c r="A9" s="56" t="s">
        <v>15</v>
      </c>
      <c r="B9" s="56"/>
      <c r="C9" s="56"/>
      <c r="D9" s="215">
        <f>'T1.3'!L9-'T1.3'!M9</f>
        <v>22.743</v>
      </c>
      <c r="E9" s="184">
        <v>48460</v>
      </c>
      <c r="G9" s="184">
        <v>48240</v>
      </c>
      <c r="H9" s="184">
        <v>48630</v>
      </c>
      <c r="I9" s="184">
        <v>48900</v>
      </c>
      <c r="J9" s="260">
        <v>49900</v>
      </c>
      <c r="K9" s="260">
        <v>50480</v>
      </c>
      <c r="L9" s="260">
        <v>50540</v>
      </c>
      <c r="M9" s="260">
        <v>50630</v>
      </c>
      <c r="N9" s="260">
        <v>50770</v>
      </c>
      <c r="O9" s="216">
        <f t="shared" si="0"/>
        <v>0.4479613945243254</v>
      </c>
      <c r="P9" s="354">
        <f>'T1.3'!K9</f>
        <v>27.19</v>
      </c>
      <c r="Q9" s="353"/>
      <c r="R9" s="429"/>
      <c r="S9" s="430"/>
    </row>
    <row r="10" spans="1:19" ht="16.5" customHeight="1">
      <c r="A10" s="56" t="s">
        <v>16</v>
      </c>
      <c r="B10" s="56"/>
      <c r="C10" s="56"/>
      <c r="D10" s="215">
        <f>'T1.3'!L10-'T1.3'!M10</f>
        <v>68.038</v>
      </c>
      <c r="E10" s="184">
        <v>145800</v>
      </c>
      <c r="G10" s="184">
        <v>147930</v>
      </c>
      <c r="H10" s="184">
        <v>148340</v>
      </c>
      <c r="I10" s="184">
        <v>148030</v>
      </c>
      <c r="J10" s="260">
        <v>148300</v>
      </c>
      <c r="K10" s="260">
        <v>148580</v>
      </c>
      <c r="L10" s="260">
        <v>148510</v>
      </c>
      <c r="M10" s="260">
        <v>148190</v>
      </c>
      <c r="N10" s="260">
        <v>148060</v>
      </c>
      <c r="O10" s="216">
        <f t="shared" si="0"/>
        <v>0.45952992030258</v>
      </c>
      <c r="P10" s="354">
        <f>'T1.3'!K10</f>
        <v>94.30300000000001</v>
      </c>
      <c r="Q10" s="353"/>
      <c r="R10" s="429"/>
      <c r="S10" s="430"/>
    </row>
    <row r="11" spans="1:19" ht="16.5" customHeight="1">
      <c r="A11" s="56" t="s">
        <v>17</v>
      </c>
      <c r="B11" s="56"/>
      <c r="C11" s="56"/>
      <c r="D11" s="215">
        <f>'T1.3'!L11-'T1.3'!M11</f>
        <v>46.983999999999995</v>
      </c>
      <c r="E11" s="184">
        <v>142700</v>
      </c>
      <c r="G11" s="184">
        <v>141870</v>
      </c>
      <c r="H11" s="184">
        <v>142170</v>
      </c>
      <c r="I11" s="184">
        <v>142160</v>
      </c>
      <c r="J11" s="260">
        <v>142150</v>
      </c>
      <c r="K11" s="260">
        <v>142470</v>
      </c>
      <c r="L11" s="260">
        <v>143390</v>
      </c>
      <c r="M11" s="260">
        <v>144290</v>
      </c>
      <c r="N11" s="260">
        <v>145570</v>
      </c>
      <c r="O11" s="216">
        <f t="shared" si="0"/>
        <v>0.32275881019440816</v>
      </c>
      <c r="P11" s="354">
        <f>'T1.3'!K11</f>
        <v>57.86300000000001</v>
      </c>
      <c r="Q11" s="353"/>
      <c r="R11" s="429"/>
      <c r="S11" s="430"/>
    </row>
    <row r="12" spans="1:19" ht="16.5" customHeight="1">
      <c r="A12" s="56" t="s">
        <v>18</v>
      </c>
      <c r="B12" s="56"/>
      <c r="C12" s="56"/>
      <c r="D12" s="215">
        <f>'T1.3'!L12-'T1.3'!M12</f>
        <v>49.569</v>
      </c>
      <c r="E12" s="184">
        <v>120630</v>
      </c>
      <c r="G12" s="184">
        <v>119720</v>
      </c>
      <c r="H12" s="184">
        <v>119400</v>
      </c>
      <c r="I12" s="184">
        <v>119290</v>
      </c>
      <c r="J12" s="260">
        <v>119570</v>
      </c>
      <c r="K12" s="260">
        <v>119920</v>
      </c>
      <c r="L12" s="260">
        <v>120210</v>
      </c>
      <c r="M12" s="260">
        <v>120240</v>
      </c>
      <c r="N12" s="260">
        <v>120200</v>
      </c>
      <c r="O12" s="216">
        <f t="shared" si="0"/>
        <v>0.41238768718802</v>
      </c>
      <c r="P12" s="354">
        <f>'T1.3'!K12</f>
        <v>62.68600000000001</v>
      </c>
      <c r="Q12" s="353"/>
      <c r="R12" s="429"/>
      <c r="S12" s="430"/>
    </row>
    <row r="13" spans="1:19" ht="16.5" customHeight="1">
      <c r="A13" s="56" t="s">
        <v>19</v>
      </c>
      <c r="B13" s="56"/>
      <c r="C13" s="56"/>
      <c r="D13" s="215">
        <f>'T1.3'!L13-'T1.3'!M13</f>
        <v>49.230000000000004</v>
      </c>
      <c r="E13" s="184">
        <v>110760</v>
      </c>
      <c r="G13" s="184">
        <v>106550</v>
      </c>
      <c r="H13" s="184">
        <v>105960</v>
      </c>
      <c r="I13" s="184">
        <v>105460</v>
      </c>
      <c r="J13" s="260">
        <v>104850</v>
      </c>
      <c r="K13" s="260">
        <v>104720</v>
      </c>
      <c r="L13" s="260">
        <v>104680</v>
      </c>
      <c r="M13" s="260">
        <v>104580</v>
      </c>
      <c r="N13" s="260">
        <v>104570</v>
      </c>
      <c r="O13" s="216">
        <f t="shared" si="0"/>
        <v>0.4707851200153008</v>
      </c>
      <c r="P13" s="354">
        <f>'T1.3'!K13</f>
        <v>56.21600000000001</v>
      </c>
      <c r="Q13" s="353"/>
      <c r="R13" s="429"/>
      <c r="S13" s="430"/>
    </row>
    <row r="14" spans="1:19" ht="16.5" customHeight="1">
      <c r="A14" s="56" t="s">
        <v>20</v>
      </c>
      <c r="B14" s="56"/>
      <c r="C14" s="56"/>
      <c r="D14" s="215">
        <f>'T1.3'!L14-'T1.3'!M14</f>
        <v>43.403999999999996</v>
      </c>
      <c r="E14" s="184">
        <v>91280</v>
      </c>
      <c r="G14" s="184">
        <v>91580</v>
      </c>
      <c r="H14" s="184">
        <v>91800</v>
      </c>
      <c r="I14" s="184">
        <v>92830</v>
      </c>
      <c r="J14" s="260">
        <v>94440</v>
      </c>
      <c r="K14" s="260">
        <v>96100</v>
      </c>
      <c r="L14" s="260">
        <v>96830</v>
      </c>
      <c r="M14" s="260">
        <v>97500</v>
      </c>
      <c r="N14" s="260">
        <v>98170</v>
      </c>
      <c r="O14" s="216">
        <f t="shared" si="0"/>
        <v>0.4421309972496689</v>
      </c>
      <c r="P14" s="354">
        <f>'T1.3'!K14</f>
        <v>54.395</v>
      </c>
      <c r="Q14" s="353"/>
      <c r="R14" s="429"/>
      <c r="S14" s="430"/>
    </row>
    <row r="15" spans="1:19" ht="16.5" customHeight="1">
      <c r="A15" s="56" t="s">
        <v>21</v>
      </c>
      <c r="B15" s="56"/>
      <c r="C15" s="56"/>
      <c r="D15" s="215">
        <f>'T1.3'!L15-'T1.3'!M15</f>
        <v>42.206</v>
      </c>
      <c r="E15" s="184">
        <v>89790</v>
      </c>
      <c r="G15" s="184">
        <v>89610</v>
      </c>
      <c r="H15" s="184">
        <v>89600</v>
      </c>
      <c r="I15" s="184">
        <v>89290</v>
      </c>
      <c r="J15" s="260">
        <v>89260</v>
      </c>
      <c r="K15" s="260">
        <v>89220</v>
      </c>
      <c r="L15" s="260">
        <v>89240</v>
      </c>
      <c r="M15" s="260">
        <v>89540</v>
      </c>
      <c r="N15" s="260">
        <v>89850</v>
      </c>
      <c r="O15" s="216">
        <f t="shared" si="0"/>
        <v>0.46973845297718425</v>
      </c>
      <c r="P15" s="354">
        <f>'T1.3'!K15</f>
        <v>47.748</v>
      </c>
      <c r="Q15" s="353"/>
      <c r="R15" s="429"/>
      <c r="S15" s="430"/>
    </row>
    <row r="16" spans="1:19" ht="16.5" customHeight="1">
      <c r="A16" s="56" t="s">
        <v>22</v>
      </c>
      <c r="B16" s="56"/>
      <c r="C16" s="56"/>
      <c r="D16" s="215">
        <f>'T1.3'!L16-'T1.3'!M16</f>
        <v>153.142</v>
      </c>
      <c r="E16" s="184">
        <v>453430</v>
      </c>
      <c r="G16" s="184">
        <v>453670</v>
      </c>
      <c r="H16" s="184">
        <v>457830</v>
      </c>
      <c r="I16" s="184">
        <v>463510</v>
      </c>
      <c r="J16" s="260">
        <v>468070</v>
      </c>
      <c r="K16" s="260">
        <v>471650</v>
      </c>
      <c r="L16" s="260">
        <v>477660</v>
      </c>
      <c r="M16" s="260">
        <v>486120</v>
      </c>
      <c r="N16" s="260">
        <v>495360</v>
      </c>
      <c r="O16" s="216">
        <f t="shared" si="0"/>
        <v>0.3091529392764858</v>
      </c>
      <c r="P16" s="354">
        <f>'T1.3'!K16</f>
        <v>183.084</v>
      </c>
      <c r="Q16" s="353"/>
      <c r="R16" s="429"/>
      <c r="S16" s="430"/>
    </row>
    <row r="17" spans="1:19" ht="16.5" customHeight="1">
      <c r="A17" s="56" t="s">
        <v>23</v>
      </c>
      <c r="B17" s="56"/>
      <c r="C17" s="56"/>
      <c r="D17" s="215">
        <f>'T1.3'!L17-'T1.3'!M17</f>
        <v>11.983</v>
      </c>
      <c r="E17" s="184">
        <v>27180</v>
      </c>
      <c r="G17" s="184">
        <v>26260</v>
      </c>
      <c r="H17" s="184">
        <v>26370</v>
      </c>
      <c r="I17" s="184">
        <v>26350</v>
      </c>
      <c r="J17" s="260">
        <v>26300</v>
      </c>
      <c r="K17" s="260">
        <v>26200</v>
      </c>
      <c r="L17" s="260">
        <v>26180</v>
      </c>
      <c r="M17" s="260">
        <v>26190</v>
      </c>
      <c r="N17" s="260">
        <v>26080</v>
      </c>
      <c r="O17" s="216">
        <f t="shared" si="0"/>
        <v>0.45947085889570555</v>
      </c>
      <c r="P17" s="354">
        <f>'T1.3'!K17</f>
        <v>16.965000000000003</v>
      </c>
      <c r="Q17" s="353"/>
      <c r="R17" s="429"/>
      <c r="S17" s="430"/>
    </row>
    <row r="18" spans="1:19" ht="16.5" customHeight="1">
      <c r="A18" s="56" t="s">
        <v>24</v>
      </c>
      <c r="B18" s="56"/>
      <c r="C18" s="56"/>
      <c r="D18" s="215">
        <f>'T1.3'!L18-'T1.3'!M18</f>
        <v>67.648</v>
      </c>
      <c r="E18" s="184">
        <v>144320</v>
      </c>
      <c r="G18" s="184">
        <v>147460</v>
      </c>
      <c r="H18" s="184">
        <v>149150</v>
      </c>
      <c r="I18" s="184">
        <v>149680</v>
      </c>
      <c r="J18" s="260">
        <v>150720</v>
      </c>
      <c r="K18" s="260">
        <v>151570</v>
      </c>
      <c r="L18" s="260">
        <v>152480</v>
      </c>
      <c r="M18" s="260">
        <v>153280</v>
      </c>
      <c r="N18" s="260">
        <v>154380</v>
      </c>
      <c r="O18" s="216">
        <f t="shared" si="0"/>
        <v>0.4381914755797383</v>
      </c>
      <c r="P18" s="354">
        <f>'T1.3'!K18</f>
        <v>82.355</v>
      </c>
      <c r="Q18" s="353"/>
      <c r="R18" s="429"/>
      <c r="S18" s="430"/>
    </row>
    <row r="19" spans="1:19" ht="16.5" customHeight="1">
      <c r="A19" s="56" t="s">
        <v>25</v>
      </c>
      <c r="B19" s="56"/>
      <c r="C19" s="56"/>
      <c r="D19" s="215">
        <f>'T1.3'!L19-'T1.3'!M19</f>
        <v>157.248</v>
      </c>
      <c r="E19" s="184">
        <v>350400</v>
      </c>
      <c r="G19" s="184">
        <v>354600</v>
      </c>
      <c r="H19" s="184">
        <v>356740</v>
      </c>
      <c r="I19" s="184">
        <v>358930</v>
      </c>
      <c r="J19" s="260">
        <v>360500</v>
      </c>
      <c r="K19" s="260">
        <v>361890</v>
      </c>
      <c r="L19" s="260">
        <v>363460</v>
      </c>
      <c r="M19" s="260">
        <v>365020</v>
      </c>
      <c r="N19" s="260">
        <v>367370</v>
      </c>
      <c r="O19" s="216">
        <f t="shared" si="0"/>
        <v>0.42803712878024874</v>
      </c>
      <c r="P19" s="354">
        <f>'T1.3'!K19</f>
        <v>192.01000000000002</v>
      </c>
      <c r="Q19" s="353"/>
      <c r="R19" s="429"/>
      <c r="S19" s="430"/>
    </row>
    <row r="20" spans="1:19" ht="16.5" customHeight="1">
      <c r="A20" s="56" t="s">
        <v>26</v>
      </c>
      <c r="B20" s="56"/>
      <c r="C20" s="56"/>
      <c r="D20" s="215">
        <f>'T1.3'!L20-'T1.3'!M20</f>
        <v>152.256</v>
      </c>
      <c r="E20" s="184">
        <v>609370</v>
      </c>
      <c r="G20" s="184">
        <v>577670</v>
      </c>
      <c r="H20" s="184">
        <v>578790</v>
      </c>
      <c r="I20" s="184">
        <v>580690</v>
      </c>
      <c r="J20" s="260">
        <v>581940</v>
      </c>
      <c r="K20" s="260">
        <v>584240</v>
      </c>
      <c r="L20" s="260">
        <v>588470</v>
      </c>
      <c r="M20" s="260">
        <v>592820</v>
      </c>
      <c r="N20" s="260">
        <v>598830</v>
      </c>
      <c r="O20" s="216">
        <f t="shared" si="0"/>
        <v>0.25425579880767496</v>
      </c>
      <c r="P20" s="354">
        <f>'T1.3'!K20</f>
        <v>236.85600000000002</v>
      </c>
      <c r="Q20" s="353"/>
      <c r="R20" s="429"/>
      <c r="S20" s="430"/>
    </row>
    <row r="21" spans="1:19" ht="16.5" customHeight="1">
      <c r="A21" s="56" t="s">
        <v>27</v>
      </c>
      <c r="B21" s="56"/>
      <c r="C21" s="56"/>
      <c r="D21" s="215">
        <f>'T1.3'!L21-'T1.3'!M21</f>
        <v>101.413</v>
      </c>
      <c r="E21" s="184">
        <v>208600</v>
      </c>
      <c r="G21" s="184">
        <v>211340</v>
      </c>
      <c r="H21" s="184">
        <v>213590</v>
      </c>
      <c r="I21" s="184">
        <v>215310</v>
      </c>
      <c r="J21" s="260">
        <v>217440</v>
      </c>
      <c r="K21" s="260">
        <v>219400</v>
      </c>
      <c r="L21" s="260">
        <v>220490</v>
      </c>
      <c r="M21" s="260">
        <v>221630</v>
      </c>
      <c r="N21" s="260">
        <v>222370</v>
      </c>
      <c r="O21" s="216">
        <f t="shared" si="0"/>
        <v>0.4560552232765211</v>
      </c>
      <c r="P21" s="354">
        <f>'T1.3'!K21</f>
        <v>138.60100000000003</v>
      </c>
      <c r="Q21" s="353"/>
      <c r="R21" s="429"/>
      <c r="S21" s="430"/>
    </row>
    <row r="22" spans="1:19" ht="16.5" customHeight="1">
      <c r="A22" s="56" t="s">
        <v>28</v>
      </c>
      <c r="B22" s="56"/>
      <c r="C22" s="56"/>
      <c r="D22" s="215">
        <f>'T1.3'!L22-'T1.3'!M22</f>
        <v>30.372</v>
      </c>
      <c r="E22" s="184">
        <v>84600</v>
      </c>
      <c r="G22" s="184">
        <v>82430</v>
      </c>
      <c r="H22" s="184">
        <v>82130</v>
      </c>
      <c r="I22" s="184">
        <v>81540</v>
      </c>
      <c r="J22" s="260">
        <v>81080</v>
      </c>
      <c r="K22" s="260">
        <v>80780</v>
      </c>
      <c r="L22" s="260">
        <v>80210</v>
      </c>
      <c r="M22" s="260">
        <v>79770</v>
      </c>
      <c r="N22" s="260">
        <v>79220</v>
      </c>
      <c r="O22" s="216">
        <f t="shared" si="0"/>
        <v>0.38338803332491794</v>
      </c>
      <c r="P22" s="354">
        <f>'T1.3'!K22</f>
        <v>35.038</v>
      </c>
      <c r="Q22" s="353"/>
      <c r="R22" s="429"/>
      <c r="S22" s="430"/>
    </row>
    <row r="23" spans="1:19" ht="16.5" customHeight="1">
      <c r="A23" s="56" t="s">
        <v>29</v>
      </c>
      <c r="B23" s="56"/>
      <c r="C23" s="56"/>
      <c r="D23" s="215">
        <f>'T1.3'!L23-'T1.3'!M23</f>
        <v>34.657000000000004</v>
      </c>
      <c r="E23" s="184">
        <v>82200</v>
      </c>
      <c r="G23" s="184">
        <v>79610</v>
      </c>
      <c r="H23" s="184">
        <v>79190</v>
      </c>
      <c r="I23" s="184">
        <v>79290</v>
      </c>
      <c r="J23" s="260">
        <v>79510</v>
      </c>
      <c r="K23" s="260">
        <v>80560</v>
      </c>
      <c r="L23" s="260">
        <v>80810</v>
      </c>
      <c r="M23" s="260">
        <v>81140</v>
      </c>
      <c r="N23" s="260">
        <v>82370</v>
      </c>
      <c r="O23" s="216">
        <f t="shared" si="0"/>
        <v>0.4207478450892316</v>
      </c>
      <c r="P23" s="354">
        <f>'T1.3'!K23</f>
        <v>44.06300000000001</v>
      </c>
      <c r="Q23" s="353"/>
      <c r="R23" s="429"/>
      <c r="S23" s="430"/>
    </row>
    <row r="24" spans="1:19" ht="16.5" customHeight="1">
      <c r="A24" s="56" t="s">
        <v>30</v>
      </c>
      <c r="B24" s="56"/>
      <c r="C24" s="56"/>
      <c r="D24" s="215">
        <f>'T1.3'!L24-'T1.3'!M24</f>
        <v>40.932</v>
      </c>
      <c r="E24" s="184">
        <v>84950</v>
      </c>
      <c r="G24" s="184">
        <v>87720</v>
      </c>
      <c r="H24" s="184">
        <v>88120</v>
      </c>
      <c r="I24" s="184">
        <v>89030</v>
      </c>
      <c r="J24" s="260">
        <v>86870</v>
      </c>
      <c r="K24" s="260">
        <v>87770</v>
      </c>
      <c r="L24" s="260">
        <v>87660</v>
      </c>
      <c r="M24" s="260">
        <v>87720</v>
      </c>
      <c r="N24" s="260">
        <v>87260</v>
      </c>
      <c r="O24" s="216">
        <f t="shared" si="0"/>
        <v>0.46908090763236304</v>
      </c>
      <c r="P24" s="354">
        <f>'T1.3'!K24</f>
        <v>53.97899999999999</v>
      </c>
      <c r="Q24" s="353"/>
      <c r="R24" s="429"/>
      <c r="S24" s="430"/>
    </row>
    <row r="25" spans="1:19" ht="16.5" customHeight="1">
      <c r="A25" s="56" t="s">
        <v>31</v>
      </c>
      <c r="B25" s="56"/>
      <c r="C25" s="56"/>
      <c r="D25" s="215">
        <f>'T1.3'!L25-'T1.3'!M25</f>
        <v>54.021</v>
      </c>
      <c r="E25" s="184">
        <v>138850</v>
      </c>
      <c r="G25" s="184">
        <v>136020</v>
      </c>
      <c r="H25" s="184">
        <v>135830</v>
      </c>
      <c r="I25" s="184">
        <v>135490</v>
      </c>
      <c r="J25" s="260">
        <v>135760</v>
      </c>
      <c r="K25" s="260">
        <v>135920</v>
      </c>
      <c r="L25" s="260">
        <v>135510</v>
      </c>
      <c r="M25" s="260">
        <v>135180</v>
      </c>
      <c r="N25" s="260">
        <v>135130</v>
      </c>
      <c r="O25" s="216">
        <f t="shared" si="0"/>
        <v>0.3997705912824688</v>
      </c>
      <c r="P25" s="354">
        <f>'T1.3'!K25</f>
        <v>66.564</v>
      </c>
      <c r="Q25" s="353"/>
      <c r="R25" s="429"/>
      <c r="S25" s="430"/>
    </row>
    <row r="26" spans="1:19" ht="16.5" customHeight="1">
      <c r="A26" s="56" t="s">
        <v>32</v>
      </c>
      <c r="B26" s="56"/>
      <c r="C26" s="56"/>
      <c r="D26" s="215">
        <f>'T1.3'!L26-'T1.3'!M26</f>
        <v>123.88300000000001</v>
      </c>
      <c r="E26" s="184">
        <v>327620</v>
      </c>
      <c r="G26" s="184">
        <v>322790</v>
      </c>
      <c r="H26" s="184">
        <v>323420</v>
      </c>
      <c r="I26" s="184">
        <v>323780</v>
      </c>
      <c r="J26" s="260">
        <v>324680</v>
      </c>
      <c r="K26" s="260">
        <v>325520</v>
      </c>
      <c r="L26" s="260">
        <v>326320</v>
      </c>
      <c r="M26" s="260">
        <v>326360</v>
      </c>
      <c r="N26" s="260">
        <v>326680</v>
      </c>
      <c r="O26" s="216">
        <f t="shared" si="0"/>
        <v>0.37921819517570715</v>
      </c>
      <c r="P26" s="354">
        <f>'T1.3'!K26</f>
        <v>155.92100000000002</v>
      </c>
      <c r="Q26" s="353"/>
      <c r="R26" s="429"/>
      <c r="S26" s="430"/>
    </row>
    <row r="27" spans="1:19" ht="16.5" customHeight="1">
      <c r="A27" s="56" t="s">
        <v>33</v>
      </c>
      <c r="B27" s="56"/>
      <c r="C27" s="56"/>
      <c r="D27" s="215">
        <f>'T1.3'!L27-'T1.3'!M27</f>
        <v>9.619</v>
      </c>
      <c r="E27" s="184">
        <v>19480</v>
      </c>
      <c r="G27" s="184">
        <v>19500</v>
      </c>
      <c r="H27" s="184">
        <v>19590</v>
      </c>
      <c r="I27" s="184">
        <v>19770</v>
      </c>
      <c r="J27" s="260">
        <v>19860</v>
      </c>
      <c r="K27" s="260">
        <v>19890</v>
      </c>
      <c r="L27" s="260">
        <v>19960</v>
      </c>
      <c r="M27" s="260">
        <v>20110</v>
      </c>
      <c r="N27" s="260">
        <v>20160</v>
      </c>
      <c r="O27" s="216">
        <f t="shared" si="0"/>
        <v>0.4771329365079365</v>
      </c>
      <c r="P27" s="354">
        <f>'T1.3'!K27</f>
        <v>15.380999999999998</v>
      </c>
      <c r="Q27" s="353"/>
      <c r="R27" s="429"/>
      <c r="S27" s="430"/>
    </row>
    <row r="28" spans="1:19" ht="16.5" customHeight="1">
      <c r="A28" s="56" t="s">
        <v>34</v>
      </c>
      <c r="B28" s="56"/>
      <c r="C28" s="56"/>
      <c r="D28" s="215">
        <f>'T1.3'!L28-'T1.3'!M28</f>
        <v>67.548</v>
      </c>
      <c r="E28" s="184">
        <v>133620</v>
      </c>
      <c r="G28" s="184">
        <v>137520</v>
      </c>
      <c r="H28" s="184">
        <v>138400</v>
      </c>
      <c r="I28" s="184">
        <v>139590</v>
      </c>
      <c r="J28" s="260">
        <v>142140</v>
      </c>
      <c r="K28" s="260">
        <v>144180</v>
      </c>
      <c r="L28" s="260">
        <v>145910</v>
      </c>
      <c r="M28" s="260">
        <v>147780</v>
      </c>
      <c r="N28" s="260">
        <v>149520</v>
      </c>
      <c r="O28" s="216">
        <f t="shared" si="0"/>
        <v>0.4517656500802568</v>
      </c>
      <c r="P28" s="354">
        <f>'T1.3'!K28</f>
        <v>87.781</v>
      </c>
      <c r="Q28" s="353"/>
      <c r="R28" s="429"/>
      <c r="S28" s="430"/>
    </row>
    <row r="29" spans="1:19" ht="16.5" customHeight="1">
      <c r="A29" s="56" t="s">
        <v>35</v>
      </c>
      <c r="B29" s="56"/>
      <c r="C29" s="56"/>
      <c r="D29" s="215">
        <f>'T1.3'!L29-'T1.3'!M29</f>
        <v>67.41</v>
      </c>
      <c r="E29" s="184">
        <v>176970</v>
      </c>
      <c r="G29" s="184">
        <v>170610</v>
      </c>
      <c r="H29" s="184">
        <v>170000</v>
      </c>
      <c r="I29" s="184">
        <v>169590</v>
      </c>
      <c r="J29" s="260">
        <v>169600</v>
      </c>
      <c r="K29" s="260">
        <v>169800</v>
      </c>
      <c r="L29" s="260">
        <v>169910</v>
      </c>
      <c r="M29" s="260">
        <v>170250</v>
      </c>
      <c r="N29" s="260">
        <v>170650</v>
      </c>
      <c r="O29" s="216">
        <f t="shared" si="0"/>
        <v>0.39501904482859657</v>
      </c>
      <c r="P29" s="354">
        <f>'T1.3'!K29</f>
        <v>82.406</v>
      </c>
      <c r="Q29" s="353"/>
      <c r="R29" s="429"/>
      <c r="S29" s="430"/>
    </row>
    <row r="30" spans="1:19" ht="16.5" customHeight="1">
      <c r="A30" s="56" t="s">
        <v>36</v>
      </c>
      <c r="B30" s="56"/>
      <c r="C30" s="56"/>
      <c r="D30" s="215">
        <f>'T1.3'!L30-'T1.3'!M30</f>
        <v>53.439</v>
      </c>
      <c r="E30" s="184">
        <v>106900</v>
      </c>
      <c r="G30" s="184">
        <v>109270</v>
      </c>
      <c r="H30" s="184">
        <v>109730</v>
      </c>
      <c r="I30" s="184">
        <v>110240</v>
      </c>
      <c r="J30" s="260">
        <v>111430</v>
      </c>
      <c r="K30" s="260">
        <v>112430</v>
      </c>
      <c r="L30" s="260">
        <v>112680</v>
      </c>
      <c r="M30" s="260">
        <v>112870</v>
      </c>
      <c r="N30" s="260">
        <v>113150</v>
      </c>
      <c r="O30" s="216">
        <f t="shared" si="0"/>
        <v>0.4722845779938135</v>
      </c>
      <c r="P30" s="354">
        <f>'T1.3'!K30</f>
        <v>72.69</v>
      </c>
      <c r="Q30" s="353"/>
      <c r="R30" s="429"/>
      <c r="S30" s="430"/>
    </row>
    <row r="31" spans="1:19" ht="16.5" customHeight="1">
      <c r="A31" s="56" t="s">
        <v>37</v>
      </c>
      <c r="B31" s="56"/>
      <c r="C31" s="56"/>
      <c r="D31" s="215">
        <f>'T1.3'!L31-'T1.3'!M31</f>
        <v>10.293000000000001</v>
      </c>
      <c r="E31" s="184">
        <v>22440</v>
      </c>
      <c r="G31" s="184">
        <v>21940</v>
      </c>
      <c r="H31" s="184">
        <v>22000</v>
      </c>
      <c r="I31" s="184">
        <v>21880</v>
      </c>
      <c r="J31" s="260">
        <v>21950</v>
      </c>
      <c r="K31" s="260">
        <v>21980</v>
      </c>
      <c r="L31" s="260">
        <v>22210</v>
      </c>
      <c r="M31" s="260">
        <v>22400</v>
      </c>
      <c r="N31" s="260">
        <v>22500</v>
      </c>
      <c r="O31" s="216">
        <f t="shared" si="0"/>
        <v>0.4574666666666667</v>
      </c>
      <c r="P31" s="354">
        <f>'T1.3'!K31</f>
        <v>15.793</v>
      </c>
      <c r="Q31" s="353"/>
      <c r="R31" s="429"/>
      <c r="S31" s="430"/>
    </row>
    <row r="32" spans="1:19" ht="16.5" customHeight="1">
      <c r="A32" s="56" t="s">
        <v>38</v>
      </c>
      <c r="B32" s="56"/>
      <c r="C32" s="56"/>
      <c r="D32" s="215">
        <f>'T1.3'!L32-'T1.3'!M32</f>
        <v>49.557</v>
      </c>
      <c r="E32" s="184">
        <v>113920</v>
      </c>
      <c r="G32" s="184">
        <v>111850</v>
      </c>
      <c r="H32" s="184">
        <v>111780</v>
      </c>
      <c r="I32" s="184">
        <v>111670</v>
      </c>
      <c r="J32" s="260">
        <v>111690</v>
      </c>
      <c r="K32" s="260">
        <v>111670</v>
      </c>
      <c r="L32" s="260">
        <v>111440</v>
      </c>
      <c r="M32" s="260">
        <v>111440</v>
      </c>
      <c r="N32" s="260">
        <v>111560</v>
      </c>
      <c r="O32" s="216">
        <f t="shared" si="0"/>
        <v>0.44421835783434926</v>
      </c>
      <c r="P32" s="354">
        <f>'T1.3'!K32</f>
        <v>60.70899999999999</v>
      </c>
      <c r="Q32" s="353"/>
      <c r="R32" s="429"/>
      <c r="S32" s="430"/>
    </row>
    <row r="33" spans="1:19" ht="16.5" customHeight="1">
      <c r="A33" s="56" t="s">
        <v>39</v>
      </c>
      <c r="B33" s="56"/>
      <c r="C33" s="56"/>
      <c r="D33" s="215">
        <f>'T1.3'!L33-'T1.3'!M33</f>
        <v>128.492</v>
      </c>
      <c r="E33" s="184">
        <v>307400</v>
      </c>
      <c r="G33" s="184">
        <v>305410</v>
      </c>
      <c r="H33" s="184">
        <v>306280</v>
      </c>
      <c r="I33" s="184">
        <v>307670</v>
      </c>
      <c r="J33" s="260">
        <v>309500</v>
      </c>
      <c r="K33" s="260">
        <v>310090</v>
      </c>
      <c r="L33" s="260">
        <v>310930</v>
      </c>
      <c r="M33" s="260">
        <v>311880</v>
      </c>
      <c r="N33" s="260">
        <v>312660</v>
      </c>
      <c r="O33" s="216">
        <f t="shared" si="0"/>
        <v>0.4109639864389433</v>
      </c>
      <c r="P33" s="354">
        <f>'T1.3'!K33</f>
        <v>158.70000000000005</v>
      </c>
      <c r="Q33" s="353"/>
      <c r="R33" s="429"/>
      <c r="S33" s="430"/>
    </row>
    <row r="34" spans="1:19" ht="16.5" customHeight="1">
      <c r="A34" s="56" t="s">
        <v>40</v>
      </c>
      <c r="B34" s="56"/>
      <c r="C34" s="56"/>
      <c r="D34" s="215">
        <f>'T1.3'!L34-'T1.3'!M34</f>
        <v>39.333</v>
      </c>
      <c r="E34" s="184">
        <v>85220</v>
      </c>
      <c r="G34" s="184">
        <v>86370</v>
      </c>
      <c r="H34" s="184">
        <v>86930</v>
      </c>
      <c r="I34" s="184">
        <v>87810</v>
      </c>
      <c r="J34" s="260">
        <v>88190</v>
      </c>
      <c r="K34" s="260">
        <v>88350</v>
      </c>
      <c r="L34" s="260">
        <v>88740</v>
      </c>
      <c r="M34" s="260">
        <v>89850</v>
      </c>
      <c r="N34" s="260">
        <v>90770</v>
      </c>
      <c r="O34" s="216">
        <f t="shared" si="0"/>
        <v>0.4333259887628071</v>
      </c>
      <c r="P34" s="354">
        <f>'T1.3'!K34</f>
        <v>59.959</v>
      </c>
      <c r="Q34" s="353"/>
      <c r="R34" s="429"/>
      <c r="S34" s="430"/>
    </row>
    <row r="35" spans="1:19" ht="16.5" customHeight="1">
      <c r="A35" s="56" t="s">
        <v>41</v>
      </c>
      <c r="B35" s="56"/>
      <c r="C35" s="56"/>
      <c r="D35" s="215">
        <f>'T1.3'!L35-'T1.3'!M35</f>
        <v>32.341</v>
      </c>
      <c r="E35" s="184">
        <v>94600</v>
      </c>
      <c r="G35" s="184">
        <v>91970</v>
      </c>
      <c r="H35" s="184">
        <v>91400</v>
      </c>
      <c r="I35" s="184">
        <v>91240</v>
      </c>
      <c r="J35" s="260">
        <v>91090</v>
      </c>
      <c r="K35" s="260">
        <v>90940</v>
      </c>
      <c r="L35" s="260">
        <v>90920</v>
      </c>
      <c r="M35" s="260">
        <v>90570</v>
      </c>
      <c r="N35" s="260">
        <v>90360</v>
      </c>
      <c r="O35" s="216">
        <f t="shared" si="0"/>
        <v>0.35791279327135905</v>
      </c>
      <c r="P35" s="354">
        <f>'T1.3'!K35</f>
        <v>38.690000000000005</v>
      </c>
      <c r="Q35" s="353"/>
      <c r="R35" s="429"/>
      <c r="S35" s="430"/>
    </row>
    <row r="36" spans="1:19" ht="16.5" customHeight="1">
      <c r="A36" s="56" t="s">
        <v>42</v>
      </c>
      <c r="B36" s="56"/>
      <c r="C36" s="56"/>
      <c r="D36" s="215">
        <f>'T1.3'!L36-'T1.3'!M36</f>
        <v>73.739</v>
      </c>
      <c r="E36" s="184">
        <v>156690</v>
      </c>
      <c r="G36" s="184">
        <v>162840</v>
      </c>
      <c r="H36" s="184">
        <v>163780</v>
      </c>
      <c r="I36" s="184">
        <v>165700</v>
      </c>
      <c r="J36" s="260">
        <v>167770</v>
      </c>
      <c r="K36" s="260">
        <v>169510</v>
      </c>
      <c r="L36" s="260">
        <v>171040</v>
      </c>
      <c r="M36" s="260">
        <v>172080</v>
      </c>
      <c r="N36" s="260">
        <v>172990</v>
      </c>
      <c r="O36" s="216">
        <f t="shared" si="0"/>
        <v>0.4262616336204405</v>
      </c>
      <c r="P36" s="354">
        <f>'T1.3'!K36</f>
        <v>92.11</v>
      </c>
      <c r="Q36" s="353"/>
      <c r="R36" s="429"/>
      <c r="S36" s="431"/>
    </row>
    <row r="37" spans="1:19" ht="16.5" customHeight="1">
      <c r="A37" s="56"/>
      <c r="B37" s="56"/>
      <c r="C37" s="56"/>
      <c r="D37" s="54"/>
      <c r="G37" s="214"/>
      <c r="H37" s="214"/>
      <c r="I37" s="214"/>
      <c r="J37" s="214"/>
      <c r="K37" s="214"/>
      <c r="L37" s="54"/>
      <c r="M37" s="54"/>
      <c r="N37" s="54"/>
      <c r="O37" s="54"/>
      <c r="P37" s="54"/>
      <c r="Q37" s="54"/>
      <c r="R37" s="54"/>
      <c r="S37" s="54"/>
    </row>
    <row r="38" spans="1:19" s="53" customFormat="1" ht="20.25" customHeight="1">
      <c r="A38" s="130" t="s">
        <v>646</v>
      </c>
      <c r="L38" s="54"/>
      <c r="M38" s="54"/>
      <c r="N38" s="54"/>
      <c r="O38" s="54"/>
      <c r="P38" s="54"/>
      <c r="Q38" s="54"/>
      <c r="R38" s="54"/>
      <c r="S38" s="54"/>
    </row>
    <row r="76" ht="37.5" customHeight="1"/>
    <row r="77" ht="37.5" customHeight="1"/>
    <row r="78" ht="37.5" customHeight="1"/>
    <row r="79" ht="37.5" customHeight="1"/>
    <row r="80" ht="37.5" customHeight="1"/>
    <row r="81" ht="37.5" customHeight="1">
      <c r="A81" t="s">
        <v>417</v>
      </c>
    </row>
    <row r="83" spans="1:19" s="53" customFormat="1" ht="18">
      <c r="A83" s="130" t="s">
        <v>647</v>
      </c>
      <c r="L83" s="54"/>
      <c r="M83" s="54"/>
      <c r="N83" s="54"/>
      <c r="O83" s="54"/>
      <c r="P83" s="54"/>
      <c r="Q83" s="54"/>
      <c r="R83" s="54"/>
      <c r="S83" s="54"/>
    </row>
    <row r="84" ht="21" customHeight="1">
      <c r="A84" s="136"/>
    </row>
    <row r="120" ht="12.75">
      <c r="A120" t="s">
        <v>266</v>
      </c>
    </row>
    <row r="121" ht="12.75">
      <c r="A121" t="s">
        <v>44</v>
      </c>
    </row>
    <row r="134" ht="12.75">
      <c r="A134" t="s">
        <v>426</v>
      </c>
    </row>
  </sheetData>
  <mergeCells count="2">
    <mergeCell ref="Q2:S2"/>
    <mergeCell ref="E2:F2"/>
  </mergeCells>
  <printOptions/>
  <pageMargins left="0.75" right="0.75" top="1" bottom="1" header="0.5" footer="0.5"/>
  <pageSetup fitToHeight="1" fitToWidth="1" horizontalDpi="600" verticalDpi="600" orientation="portrait" paperSize="9" scale="42" r:id="rId2"/>
  <headerFooter alignWithMargins="0">
    <oddHeader>&amp;R&amp;"Arial,Bold"&amp;16ROAD TRANSPORT VEHICLES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75" zoomScaleNormal="75" workbookViewId="0" topLeftCell="A1">
      <selection activeCell="V4" sqref="V4"/>
    </sheetView>
  </sheetViews>
  <sheetFormatPr defaultColWidth="9.140625" defaultRowHeight="12.75"/>
  <cols>
    <col min="1" max="1" width="22.57421875" style="0" customWidth="1"/>
    <col min="2" max="8" width="10.28125" style="0" hidden="1" customWidth="1"/>
    <col min="9" max="9" width="9.7109375" style="0" hidden="1" customWidth="1"/>
    <col min="10" max="16" width="9.7109375" style="0" customWidth="1"/>
    <col min="17" max="19" width="9.7109375" style="114" customWidth="1"/>
    <col min="20" max="20" width="9.421875" style="0" customWidth="1"/>
  </cols>
  <sheetData>
    <row r="1" spans="1:19" s="53" customFormat="1" ht="15.75">
      <c r="A1" s="108" t="s">
        <v>413</v>
      </c>
      <c r="B1" s="108"/>
      <c r="C1" s="108"/>
      <c r="D1" s="108"/>
      <c r="E1" s="108"/>
      <c r="F1" s="108"/>
      <c r="G1" s="108"/>
      <c r="H1" s="108"/>
      <c r="N1" s="54"/>
      <c r="Q1" s="194"/>
      <c r="R1" s="194"/>
      <c r="S1" s="194"/>
    </row>
    <row r="2" spans="1:21" ht="15.75">
      <c r="A2" s="285"/>
      <c r="B2" s="285">
        <v>1993</v>
      </c>
      <c r="C2" s="285">
        <v>1994</v>
      </c>
      <c r="D2" s="285">
        <v>1995</v>
      </c>
      <c r="E2" s="285">
        <v>1996</v>
      </c>
      <c r="F2" s="285">
        <v>1997</v>
      </c>
      <c r="G2" s="285">
        <v>1998</v>
      </c>
      <c r="H2" s="285">
        <v>1999</v>
      </c>
      <c r="I2" s="285">
        <v>2000</v>
      </c>
      <c r="J2" s="285">
        <v>2001</v>
      </c>
      <c r="K2" s="286">
        <v>2002</v>
      </c>
      <c r="L2" s="286">
        <v>2003</v>
      </c>
      <c r="M2" s="286">
        <v>2004</v>
      </c>
      <c r="N2" s="286">
        <v>2005</v>
      </c>
      <c r="O2" s="286">
        <v>2006</v>
      </c>
      <c r="P2" s="286">
        <v>2007</v>
      </c>
      <c r="Q2" s="286">
        <v>2008</v>
      </c>
      <c r="R2" s="286">
        <v>2009</v>
      </c>
      <c r="S2" s="286">
        <v>2010</v>
      </c>
      <c r="T2" s="286">
        <v>2011</v>
      </c>
      <c r="U2" s="209"/>
    </row>
    <row r="3" spans="1:20" ht="12.75">
      <c r="A3" s="1"/>
      <c r="B3" s="1"/>
      <c r="C3" s="1"/>
      <c r="D3" s="1"/>
      <c r="E3" s="1"/>
      <c r="F3" s="1"/>
      <c r="G3" s="1"/>
      <c r="H3" s="1"/>
      <c r="K3" s="39"/>
      <c r="L3" s="200"/>
      <c r="M3" s="200"/>
      <c r="N3" s="114"/>
      <c r="O3" s="200" t="s">
        <v>224</v>
      </c>
      <c r="P3" s="200"/>
      <c r="Q3" s="200"/>
      <c r="R3" s="200"/>
      <c r="S3" s="200"/>
      <c r="T3" s="200" t="s">
        <v>0</v>
      </c>
    </row>
    <row r="4" spans="1:19" ht="15">
      <c r="A4" s="222" t="s">
        <v>370</v>
      </c>
      <c r="B4" s="222"/>
      <c r="C4" s="222"/>
      <c r="D4" s="222"/>
      <c r="E4" s="222"/>
      <c r="F4" s="222"/>
      <c r="G4" s="222"/>
      <c r="H4" s="222"/>
      <c r="J4" s="39"/>
      <c r="L4" s="114"/>
      <c r="M4" s="114"/>
      <c r="N4" s="114"/>
      <c r="Q4"/>
      <c r="R4"/>
      <c r="S4"/>
    </row>
    <row r="5" spans="1:20" ht="15">
      <c r="A5" s="138" t="s">
        <v>7</v>
      </c>
      <c r="B5" s="436">
        <v>147.873</v>
      </c>
      <c r="C5" s="436">
        <v>145.531</v>
      </c>
      <c r="D5" s="437">
        <v>145.6</v>
      </c>
      <c r="E5" s="436">
        <v>153.4</v>
      </c>
      <c r="F5" s="436">
        <v>173.1</v>
      </c>
      <c r="G5" s="438">
        <v>177.796</v>
      </c>
      <c r="H5" s="438">
        <v>179.048</v>
      </c>
      <c r="I5" s="83">
        <v>183.335</v>
      </c>
      <c r="J5" s="53">
        <v>206.6</v>
      </c>
      <c r="K5" s="83">
        <v>224</v>
      </c>
      <c r="L5" s="83">
        <v>228.37</v>
      </c>
      <c r="M5" s="83">
        <v>228.046</v>
      </c>
      <c r="N5" s="83">
        <v>212.516</v>
      </c>
      <c r="O5" s="83">
        <v>204.886</v>
      </c>
      <c r="P5" s="83">
        <v>209.287</v>
      </c>
      <c r="Q5" s="83">
        <v>170.077</v>
      </c>
      <c r="R5" s="83">
        <v>176.716</v>
      </c>
      <c r="S5" s="83">
        <v>168.171</v>
      </c>
      <c r="T5" s="83">
        <v>159.178</v>
      </c>
    </row>
    <row r="6" spans="1:25" ht="15">
      <c r="A6" s="138" t="s">
        <v>1</v>
      </c>
      <c r="B6" s="436">
        <v>3.073</v>
      </c>
      <c r="C6" s="436">
        <v>2.948</v>
      </c>
      <c r="D6" s="437">
        <v>2.9</v>
      </c>
      <c r="E6" s="436">
        <v>3.8</v>
      </c>
      <c r="F6" s="436">
        <v>5.6</v>
      </c>
      <c r="G6" s="438">
        <v>7.241</v>
      </c>
      <c r="H6" s="438">
        <v>8.679</v>
      </c>
      <c r="I6" s="83">
        <v>8.58</v>
      </c>
      <c r="J6" s="84">
        <v>8</v>
      </c>
      <c r="K6" s="83">
        <v>7.7</v>
      </c>
      <c r="L6" s="83">
        <v>6.934</v>
      </c>
      <c r="M6" s="83">
        <v>5.91</v>
      </c>
      <c r="N6" s="83">
        <v>6.552</v>
      </c>
      <c r="O6" s="83">
        <v>7.117</v>
      </c>
      <c r="P6" s="83">
        <v>7.608</v>
      </c>
      <c r="Q6" s="83">
        <v>7.491</v>
      </c>
      <c r="R6" s="83">
        <v>5.974</v>
      </c>
      <c r="S6" s="83">
        <v>4.882</v>
      </c>
      <c r="T6" s="83">
        <v>4.758</v>
      </c>
      <c r="Y6" s="114"/>
    </row>
    <row r="7" spans="1:20" ht="15">
      <c r="A7" s="138" t="s">
        <v>311</v>
      </c>
      <c r="B7" s="436">
        <v>0.765</v>
      </c>
      <c r="C7" s="436">
        <v>0.848</v>
      </c>
      <c r="D7" s="437">
        <v>0.8</v>
      </c>
      <c r="E7" s="439">
        <v>0.7</v>
      </c>
      <c r="F7" s="436">
        <v>0.9</v>
      </c>
      <c r="G7" s="438">
        <v>0.811</v>
      </c>
      <c r="H7" s="438">
        <v>0.84</v>
      </c>
      <c r="I7" s="83">
        <v>0.754</v>
      </c>
      <c r="J7" s="53">
        <v>0.8</v>
      </c>
      <c r="K7" s="194">
        <v>0.7</v>
      </c>
      <c r="L7" s="83">
        <v>0.821</v>
      </c>
      <c r="M7" s="83">
        <v>0.859</v>
      </c>
      <c r="N7" s="83">
        <v>1.273</v>
      </c>
      <c r="O7" s="83">
        <v>1.0559999999999998</v>
      </c>
      <c r="P7" s="83">
        <v>1.035</v>
      </c>
      <c r="Q7" s="83">
        <v>0.9</v>
      </c>
      <c r="R7" s="83">
        <v>0.691</v>
      </c>
      <c r="S7" s="83">
        <v>0.653</v>
      </c>
      <c r="T7" s="83">
        <v>0.628</v>
      </c>
    </row>
    <row r="8" spans="1:20" ht="15">
      <c r="A8" s="138" t="s">
        <v>2</v>
      </c>
      <c r="B8" s="436">
        <v>2.999</v>
      </c>
      <c r="C8" s="436">
        <v>3.16</v>
      </c>
      <c r="D8" s="437">
        <v>3.5</v>
      </c>
      <c r="E8" s="436">
        <v>3.6</v>
      </c>
      <c r="F8" s="436">
        <v>3.1</v>
      </c>
      <c r="G8" s="438">
        <v>3.282</v>
      </c>
      <c r="H8" s="438">
        <v>3.28</v>
      </c>
      <c r="I8" s="83">
        <v>3.463</v>
      </c>
      <c r="J8" s="53">
        <v>2.9</v>
      </c>
      <c r="K8" s="83">
        <v>3</v>
      </c>
      <c r="L8" s="83">
        <v>3.39</v>
      </c>
      <c r="M8" s="83">
        <v>3.385</v>
      </c>
      <c r="N8" s="83">
        <v>3.748</v>
      </c>
      <c r="O8" s="83">
        <v>3.742</v>
      </c>
      <c r="P8" s="83">
        <v>3.348</v>
      </c>
      <c r="Q8" s="83">
        <v>3.743</v>
      </c>
      <c r="R8" s="83">
        <v>2.218</v>
      </c>
      <c r="S8" s="83">
        <v>1.958</v>
      </c>
      <c r="T8" s="83">
        <v>2.485</v>
      </c>
    </row>
    <row r="9" spans="1:20" ht="15">
      <c r="A9" s="138" t="s">
        <v>392</v>
      </c>
      <c r="B9" s="436">
        <v>11.278</v>
      </c>
      <c r="C9" s="436">
        <v>12.73</v>
      </c>
      <c r="D9" s="437">
        <v>15.2</v>
      </c>
      <c r="E9" s="436">
        <v>16.8</v>
      </c>
      <c r="F9" s="436">
        <v>18.4</v>
      </c>
      <c r="G9" s="438">
        <v>17.793</v>
      </c>
      <c r="H9" s="438">
        <v>20.945</v>
      </c>
      <c r="I9" s="83">
        <v>20.759</v>
      </c>
      <c r="J9" s="84">
        <v>19</v>
      </c>
      <c r="K9" s="224">
        <v>19.6</v>
      </c>
      <c r="L9" s="83">
        <v>21.646</v>
      </c>
      <c r="M9" s="83">
        <v>23.47</v>
      </c>
      <c r="N9" s="83">
        <v>25.701999999999998</v>
      </c>
      <c r="O9" s="83">
        <v>24.962</v>
      </c>
      <c r="P9" s="83">
        <v>28.084</v>
      </c>
      <c r="Q9" s="83">
        <v>31.265</v>
      </c>
      <c r="R9" s="83">
        <v>29.732</v>
      </c>
      <c r="S9" s="83">
        <v>32.324</v>
      </c>
      <c r="T9" s="83">
        <v>34.4</v>
      </c>
    </row>
    <row r="10" spans="1:20" ht="15">
      <c r="A10" s="138" t="s">
        <v>388</v>
      </c>
      <c r="B10" s="436">
        <v>4.32</v>
      </c>
      <c r="C10" s="436">
        <v>4.42</v>
      </c>
      <c r="D10" s="437">
        <v>4.8</v>
      </c>
      <c r="E10" s="439">
        <v>4.7</v>
      </c>
      <c r="F10" s="436">
        <v>4.4</v>
      </c>
      <c r="G10" s="438">
        <v>2.978</v>
      </c>
      <c r="H10" s="438">
        <v>3.335000000000008</v>
      </c>
      <c r="I10" s="83">
        <v>3.4499999999999886</v>
      </c>
      <c r="J10" s="53">
        <v>3.9</v>
      </c>
      <c r="K10" s="225">
        <v>4.4</v>
      </c>
      <c r="L10" s="83">
        <f>L11-SUM(L5:L9)</f>
        <v>1.2199999999999704</v>
      </c>
      <c r="M10" s="83">
        <v>1.13900000000001</v>
      </c>
      <c r="N10" s="83">
        <v>1.231000000000023</v>
      </c>
      <c r="O10" s="83">
        <v>1.160000000000025</v>
      </c>
      <c r="P10" s="83">
        <v>1.5539999999999736</v>
      </c>
      <c r="Q10" s="83">
        <v>1.522</v>
      </c>
      <c r="R10" s="83">
        <v>0.777</v>
      </c>
      <c r="S10" s="83">
        <v>0.72</v>
      </c>
      <c r="T10" s="83">
        <v>0.876</v>
      </c>
    </row>
    <row r="11" spans="1:20" ht="15.75">
      <c r="A11" s="187" t="s">
        <v>5</v>
      </c>
      <c r="B11" s="440">
        <v>170.308</v>
      </c>
      <c r="C11" s="440">
        <v>169.637</v>
      </c>
      <c r="D11" s="441">
        <v>172.7</v>
      </c>
      <c r="E11" s="440">
        <v>183</v>
      </c>
      <c r="F11" s="440">
        <v>205.6</v>
      </c>
      <c r="G11" s="442">
        <v>209.901</v>
      </c>
      <c r="H11" s="443">
        <v>216.127</v>
      </c>
      <c r="I11" s="188">
        <v>220.341</v>
      </c>
      <c r="J11" s="111">
        <v>241.2</v>
      </c>
      <c r="K11" s="201">
        <v>259.4</v>
      </c>
      <c r="L11" s="188">
        <v>262.381</v>
      </c>
      <c r="M11" s="188">
        <v>262.809</v>
      </c>
      <c r="N11" s="188">
        <v>251.022</v>
      </c>
      <c r="O11" s="188">
        <v>242.923</v>
      </c>
      <c r="P11" s="188">
        <v>250.916</v>
      </c>
      <c r="Q11" s="188">
        <f>SUM(Q5:Q10)</f>
        <v>214.998</v>
      </c>
      <c r="R11" s="188">
        <f>SUM(R5:R10)</f>
        <v>216.10799999999998</v>
      </c>
      <c r="S11" s="188">
        <v>208.708</v>
      </c>
      <c r="T11" s="188">
        <v>202.325</v>
      </c>
    </row>
    <row r="12" spans="1:20" ht="15.75">
      <c r="A12" s="231" t="s">
        <v>276</v>
      </c>
      <c r="B12" s="436"/>
      <c r="C12" s="436"/>
      <c r="D12" s="437"/>
      <c r="E12" s="436"/>
      <c r="F12" s="436"/>
      <c r="G12" s="444"/>
      <c r="H12" s="438"/>
      <c r="I12" s="83"/>
      <c r="J12" s="83"/>
      <c r="L12" s="114"/>
      <c r="M12" s="114"/>
      <c r="N12" s="114"/>
      <c r="O12" s="114"/>
      <c r="P12" s="114"/>
      <c r="T12" s="114"/>
    </row>
    <row r="13" spans="1:21" ht="15">
      <c r="A13" s="210" t="s">
        <v>307</v>
      </c>
      <c r="B13" s="444">
        <v>146</v>
      </c>
      <c r="C13" s="444">
        <v>144.4</v>
      </c>
      <c r="D13" s="444">
        <v>146.9</v>
      </c>
      <c r="E13" s="444">
        <v>155.2</v>
      </c>
      <c r="F13" s="444">
        <v>173.9</v>
      </c>
      <c r="G13" s="444">
        <v>177.6</v>
      </c>
      <c r="H13" s="444">
        <v>181.9</v>
      </c>
      <c r="I13" s="83">
        <v>187.2</v>
      </c>
      <c r="J13" s="194">
        <v>205.5</v>
      </c>
      <c r="K13" s="194">
        <v>220.1</v>
      </c>
      <c r="L13" s="90">
        <v>219.005</v>
      </c>
      <c r="M13" s="90">
        <v>217.531</v>
      </c>
      <c r="N13" s="90">
        <v>202.869</v>
      </c>
      <c r="O13" s="90">
        <v>196.21</v>
      </c>
      <c r="P13" s="90">
        <v>202.212</v>
      </c>
      <c r="Q13" s="90">
        <v>172.365</v>
      </c>
      <c r="R13" s="90">
        <v>185.901</v>
      </c>
      <c r="S13" s="90">
        <v>177.148</v>
      </c>
      <c r="T13" s="90">
        <v>167.764</v>
      </c>
      <c r="U13" s="45"/>
    </row>
    <row r="14" spans="1:20" ht="15">
      <c r="A14" s="210" t="s">
        <v>277</v>
      </c>
      <c r="B14" s="444">
        <v>0.2</v>
      </c>
      <c r="C14" s="444">
        <v>0.3</v>
      </c>
      <c r="D14" s="444">
        <v>0.2</v>
      </c>
      <c r="E14" s="444">
        <v>0.3</v>
      </c>
      <c r="F14" s="444">
        <v>0.2</v>
      </c>
      <c r="G14" s="444">
        <v>0.4</v>
      </c>
      <c r="H14" s="444">
        <v>0.4</v>
      </c>
      <c r="I14" s="83">
        <v>0.5</v>
      </c>
      <c r="J14" s="194">
        <v>0.5</v>
      </c>
      <c r="K14" s="194">
        <v>0.4</v>
      </c>
      <c r="L14" s="194">
        <v>0.4</v>
      </c>
      <c r="M14" s="194">
        <v>0.4</v>
      </c>
      <c r="N14" s="83">
        <v>0.49</v>
      </c>
      <c r="O14" s="83">
        <v>0.604</v>
      </c>
      <c r="P14" s="83">
        <v>0.638</v>
      </c>
      <c r="Q14" s="83">
        <v>0.301</v>
      </c>
      <c r="R14" s="83">
        <v>0.215</v>
      </c>
      <c r="S14" s="83">
        <v>0.354</v>
      </c>
      <c r="T14" s="83">
        <v>0.429</v>
      </c>
    </row>
    <row r="15" spans="1:20" ht="15">
      <c r="A15" s="210" t="s">
        <v>1</v>
      </c>
      <c r="B15" s="444">
        <v>3.5</v>
      </c>
      <c r="C15" s="444">
        <v>3.2</v>
      </c>
      <c r="D15" s="444">
        <v>3.2</v>
      </c>
      <c r="E15" s="444">
        <v>4.4</v>
      </c>
      <c r="F15" s="444">
        <v>6.4</v>
      </c>
      <c r="G15" s="444">
        <v>7.4</v>
      </c>
      <c r="H15" s="444">
        <v>8.9</v>
      </c>
      <c r="I15" s="83">
        <v>8.2</v>
      </c>
      <c r="J15" s="194">
        <v>8.1</v>
      </c>
      <c r="K15" s="194">
        <v>7.8</v>
      </c>
      <c r="L15" s="90">
        <v>7.075</v>
      </c>
      <c r="M15" s="90">
        <v>6.009</v>
      </c>
      <c r="N15" s="90">
        <v>6.643</v>
      </c>
      <c r="O15" s="90">
        <v>7.216</v>
      </c>
      <c r="P15" s="90">
        <v>7.762</v>
      </c>
      <c r="Q15" s="90">
        <v>7.668</v>
      </c>
      <c r="R15" s="90">
        <v>6.129</v>
      </c>
      <c r="S15" s="90">
        <v>5.004</v>
      </c>
      <c r="T15" s="90">
        <v>4.845</v>
      </c>
    </row>
    <row r="16" spans="1:20" ht="15">
      <c r="A16" s="210" t="s">
        <v>278</v>
      </c>
      <c r="B16" s="90">
        <v>0</v>
      </c>
      <c r="C16" s="444">
        <v>0.1</v>
      </c>
      <c r="D16" s="90">
        <v>0</v>
      </c>
      <c r="E16" s="90">
        <v>0</v>
      </c>
      <c r="F16" s="444">
        <v>0.1</v>
      </c>
      <c r="G16" s="444">
        <v>0.1</v>
      </c>
      <c r="H16" s="444">
        <v>0.1</v>
      </c>
      <c r="I16" s="90">
        <v>0</v>
      </c>
      <c r="J16" s="90">
        <v>0</v>
      </c>
      <c r="K16" s="90">
        <v>0</v>
      </c>
      <c r="L16" s="90">
        <v>0.033</v>
      </c>
      <c r="M16" s="90">
        <v>0.016</v>
      </c>
      <c r="N16" s="90">
        <v>0.02</v>
      </c>
      <c r="O16" s="90">
        <v>0.028</v>
      </c>
      <c r="P16" s="90">
        <v>0.023</v>
      </c>
      <c r="Q16" s="90">
        <v>0.017</v>
      </c>
      <c r="R16" s="90">
        <v>0.039</v>
      </c>
      <c r="S16" s="90">
        <v>0.037</v>
      </c>
      <c r="T16" s="90">
        <v>0.036</v>
      </c>
    </row>
    <row r="17" spans="1:20" ht="15">
      <c r="A17" s="210" t="s">
        <v>498</v>
      </c>
      <c r="B17" s="444">
        <v>11.1</v>
      </c>
      <c r="C17" s="444">
        <v>11.4</v>
      </c>
      <c r="D17" s="444">
        <v>11.6</v>
      </c>
      <c r="E17" s="444">
        <v>12.5</v>
      </c>
      <c r="F17" s="444">
        <v>13.9</v>
      </c>
      <c r="G17" s="444">
        <v>15.2</v>
      </c>
      <c r="H17" s="444">
        <v>14.6</v>
      </c>
      <c r="I17" s="224">
        <v>14.5</v>
      </c>
      <c r="J17" s="83">
        <v>18.288</v>
      </c>
      <c r="K17" s="83">
        <v>21.4</v>
      </c>
      <c r="L17" s="83">
        <v>25.175</v>
      </c>
      <c r="M17" s="83">
        <v>28.157</v>
      </c>
      <c r="N17" s="83">
        <v>29.613</v>
      </c>
      <c r="O17" s="83">
        <v>28.189</v>
      </c>
      <c r="P17" s="83">
        <v>28.856</v>
      </c>
      <c r="Q17" s="83">
        <v>22.853</v>
      </c>
      <c r="R17" s="83">
        <v>14.437</v>
      </c>
      <c r="S17" s="83">
        <v>17.819</v>
      </c>
      <c r="T17" s="83">
        <v>19.577</v>
      </c>
    </row>
    <row r="18" spans="1:22" ht="15">
      <c r="A18" s="210" t="s">
        <v>497</v>
      </c>
      <c r="B18" s="444">
        <v>3</v>
      </c>
      <c r="C18" s="444">
        <v>3.4</v>
      </c>
      <c r="D18" s="444">
        <v>3.5</v>
      </c>
      <c r="E18" s="444">
        <v>3.6</v>
      </c>
      <c r="F18" s="444">
        <v>4</v>
      </c>
      <c r="G18" s="444">
        <v>3.8</v>
      </c>
      <c r="H18" s="444">
        <v>4</v>
      </c>
      <c r="I18" s="224">
        <v>4.6</v>
      </c>
      <c r="J18" s="83">
        <v>3.11</v>
      </c>
      <c r="K18" s="83">
        <v>3.081</v>
      </c>
      <c r="L18" s="83">
        <v>2.879</v>
      </c>
      <c r="M18" s="83">
        <v>2.726</v>
      </c>
      <c r="N18" s="83">
        <v>3.035</v>
      </c>
      <c r="O18" s="83">
        <v>2.969</v>
      </c>
      <c r="P18" s="83">
        <v>3.84</v>
      </c>
      <c r="Q18" s="83">
        <v>4.23</v>
      </c>
      <c r="R18" s="83">
        <v>2.973</v>
      </c>
      <c r="S18" s="83">
        <v>2.263</v>
      </c>
      <c r="T18" s="83">
        <v>2.774</v>
      </c>
      <c r="V18" s="83"/>
    </row>
    <row r="19" spans="1:20" ht="17.25" customHeight="1">
      <c r="A19" s="210" t="s">
        <v>279</v>
      </c>
      <c r="B19" s="444">
        <v>1.1</v>
      </c>
      <c r="C19" s="444">
        <v>1.2</v>
      </c>
      <c r="D19" s="444">
        <v>1.4</v>
      </c>
      <c r="E19" s="444">
        <v>1.3</v>
      </c>
      <c r="F19" s="444">
        <v>1.5</v>
      </c>
      <c r="G19" s="444">
        <v>1.3</v>
      </c>
      <c r="H19" s="444">
        <v>1.3</v>
      </c>
      <c r="I19" s="83">
        <v>1.2</v>
      </c>
      <c r="J19" s="194">
        <v>1.2</v>
      </c>
      <c r="K19" s="194">
        <v>1.3</v>
      </c>
      <c r="L19" s="83">
        <v>1.455</v>
      </c>
      <c r="M19" s="83">
        <v>1.244</v>
      </c>
      <c r="N19" s="83">
        <v>1.647</v>
      </c>
      <c r="O19" s="83">
        <v>1.452</v>
      </c>
      <c r="P19" s="83">
        <v>1.326</v>
      </c>
      <c r="Q19" s="83">
        <v>1.15</v>
      </c>
      <c r="R19" s="83">
        <v>0.823</v>
      </c>
      <c r="S19" s="83">
        <v>0.813</v>
      </c>
      <c r="T19" s="83">
        <v>0.796</v>
      </c>
    </row>
    <row r="20" spans="1:20" ht="16.5" customHeight="1">
      <c r="A20" s="210" t="s">
        <v>308</v>
      </c>
      <c r="B20" s="444">
        <v>3.1</v>
      </c>
      <c r="C20" s="444">
        <v>2.8</v>
      </c>
      <c r="D20" s="444">
        <v>2.9</v>
      </c>
      <c r="E20" s="444">
        <v>3.2</v>
      </c>
      <c r="F20" s="444">
        <v>3.2</v>
      </c>
      <c r="G20" s="444">
        <v>2</v>
      </c>
      <c r="H20" s="444">
        <v>2.6</v>
      </c>
      <c r="I20" s="83">
        <v>2.4</v>
      </c>
      <c r="J20" s="194">
        <v>2.8</v>
      </c>
      <c r="K20" s="194">
        <v>3.3</v>
      </c>
      <c r="L20" s="83">
        <v>3.296</v>
      </c>
      <c r="M20" s="83">
        <v>3.364</v>
      </c>
      <c r="N20" s="83">
        <v>2.888</v>
      </c>
      <c r="O20" s="83">
        <v>2.94</v>
      </c>
      <c r="P20" s="83">
        <v>3.298</v>
      </c>
      <c r="Q20" s="83">
        <v>3.503</v>
      </c>
      <c r="R20" s="83">
        <v>3.109</v>
      </c>
      <c r="S20" s="83">
        <v>2.949</v>
      </c>
      <c r="T20" s="83">
        <v>3.18</v>
      </c>
    </row>
    <row r="21" spans="1:20" ht="15">
      <c r="A21" s="210" t="s">
        <v>4</v>
      </c>
      <c r="B21" s="444">
        <v>2.2</v>
      </c>
      <c r="C21" s="444">
        <v>2.8</v>
      </c>
      <c r="D21" s="444">
        <v>3</v>
      </c>
      <c r="E21" s="444">
        <v>2.5</v>
      </c>
      <c r="F21" s="444">
        <v>2.5</v>
      </c>
      <c r="G21" s="444">
        <v>2.1</v>
      </c>
      <c r="H21" s="444">
        <v>2.4</v>
      </c>
      <c r="I21" s="83">
        <v>1.8</v>
      </c>
      <c r="J21" s="194">
        <v>2.3</v>
      </c>
      <c r="K21" s="83">
        <v>2</v>
      </c>
      <c r="L21" s="83">
        <f>L22-SUM(L13:L20)</f>
        <v>3.062999999999988</v>
      </c>
      <c r="M21" s="83">
        <v>3.244000000000028</v>
      </c>
      <c r="N21" s="83">
        <v>3.816999999999979</v>
      </c>
      <c r="O21" s="83">
        <v>3.315</v>
      </c>
      <c r="P21" s="83">
        <v>2.9610000000000127</v>
      </c>
      <c r="Q21" s="83">
        <v>2.911</v>
      </c>
      <c r="R21" s="83">
        <v>2.482</v>
      </c>
      <c r="S21" s="83">
        <v>2.321</v>
      </c>
      <c r="T21" s="83">
        <v>2.904</v>
      </c>
    </row>
    <row r="22" spans="1:20" s="153" customFormat="1" ht="15.75">
      <c r="A22" s="217" t="s">
        <v>6</v>
      </c>
      <c r="B22" s="442">
        <v>170.3</v>
      </c>
      <c r="C22" s="442">
        <v>169.6</v>
      </c>
      <c r="D22" s="442">
        <v>172.7</v>
      </c>
      <c r="E22" s="442">
        <v>183</v>
      </c>
      <c r="F22" s="442">
        <v>205.6</v>
      </c>
      <c r="G22" s="442">
        <v>209.9</v>
      </c>
      <c r="H22" s="442">
        <v>216.1</v>
      </c>
      <c r="I22" s="188">
        <v>220.3</v>
      </c>
      <c r="J22" s="201">
        <v>241.2</v>
      </c>
      <c r="K22" s="201">
        <v>259.4</v>
      </c>
      <c r="L22" s="188">
        <f>L11</f>
        <v>262.381</v>
      </c>
      <c r="M22" s="188">
        <v>262.809</v>
      </c>
      <c r="N22" s="188">
        <v>251.022</v>
      </c>
      <c r="O22" s="188">
        <v>242.923</v>
      </c>
      <c r="P22" s="188">
        <v>250.916</v>
      </c>
      <c r="Q22" s="188">
        <f>SUM(Q13:Q21)</f>
        <v>214.998</v>
      </c>
      <c r="R22" s="188">
        <f>SUM(R13:R21)</f>
        <v>216.10800000000003</v>
      </c>
      <c r="S22" s="188">
        <v>208.708</v>
      </c>
      <c r="T22" s="188">
        <v>202.305</v>
      </c>
    </row>
    <row r="23" spans="1:20" ht="15" customHeight="1">
      <c r="A23" s="155" t="s">
        <v>450</v>
      </c>
      <c r="B23" s="155"/>
      <c r="C23" s="155"/>
      <c r="D23" s="155"/>
      <c r="E23" s="155"/>
      <c r="F23" s="155"/>
      <c r="G23" s="155"/>
      <c r="H23" s="155"/>
      <c r="K23" s="53"/>
      <c r="L23" s="194"/>
      <c r="M23" s="194"/>
      <c r="N23" s="194"/>
      <c r="O23" s="194"/>
      <c r="P23" s="194"/>
      <c r="Q23" s="194"/>
      <c r="R23" s="194"/>
      <c r="S23" s="194"/>
      <c r="T23" s="194"/>
    </row>
    <row r="24" spans="1:20" ht="15" customHeight="1">
      <c r="A24" s="156" t="s">
        <v>204</v>
      </c>
      <c r="B24" s="445" t="s">
        <v>53</v>
      </c>
      <c r="C24" s="445" t="s">
        <v>53</v>
      </c>
      <c r="D24" s="445" t="s">
        <v>53</v>
      </c>
      <c r="E24" s="445" t="s">
        <v>53</v>
      </c>
      <c r="F24" s="445" t="s">
        <v>53</v>
      </c>
      <c r="G24" s="445" t="s">
        <v>53</v>
      </c>
      <c r="H24" s="438">
        <v>166.271</v>
      </c>
      <c r="I24" s="83">
        <v>168.686</v>
      </c>
      <c r="J24" s="53">
        <v>176.6</v>
      </c>
      <c r="K24" s="194">
        <v>177.7</v>
      </c>
      <c r="L24" s="83">
        <v>167.582</v>
      </c>
      <c r="M24" s="83">
        <v>157.539</v>
      </c>
      <c r="N24" s="83">
        <v>142.023</v>
      </c>
      <c r="O24" s="83">
        <v>137.258</v>
      </c>
      <c r="P24" s="83">
        <v>143.163</v>
      </c>
      <c r="Q24" s="83">
        <v>117.19</v>
      </c>
      <c r="R24" s="83">
        <v>123.755</v>
      </c>
      <c r="S24" s="83">
        <v>107.777</v>
      </c>
      <c r="T24" s="83">
        <v>98.441</v>
      </c>
    </row>
    <row r="25" spans="1:20" ht="15" customHeight="1">
      <c r="A25" s="156" t="s">
        <v>205</v>
      </c>
      <c r="B25" s="445" t="s">
        <v>53</v>
      </c>
      <c r="C25" s="445" t="s">
        <v>53</v>
      </c>
      <c r="D25" s="445" t="s">
        <v>53</v>
      </c>
      <c r="E25" s="445" t="s">
        <v>53</v>
      </c>
      <c r="F25" s="445" t="s">
        <v>53</v>
      </c>
      <c r="G25" s="445" t="s">
        <v>53</v>
      </c>
      <c r="H25" s="438">
        <v>49.522</v>
      </c>
      <c r="I25" s="83">
        <v>51.342</v>
      </c>
      <c r="J25" s="53">
        <v>64.4</v>
      </c>
      <c r="K25" s="194">
        <v>81.4</v>
      </c>
      <c r="L25" s="83">
        <v>94.501</v>
      </c>
      <c r="M25" s="83">
        <v>104.932</v>
      </c>
      <c r="N25" s="83">
        <v>108.623</v>
      </c>
      <c r="O25" s="83">
        <v>105.183</v>
      </c>
      <c r="P25" s="83">
        <v>106.694</v>
      </c>
      <c r="Q25" s="83">
        <v>96.551</v>
      </c>
      <c r="R25" s="83">
        <v>90.974</v>
      </c>
      <c r="S25" s="83">
        <v>98.954</v>
      </c>
      <c r="T25" s="83">
        <v>101.886</v>
      </c>
    </row>
    <row r="26" spans="1:20" ht="15" customHeight="1">
      <c r="A26" s="156" t="s">
        <v>206</v>
      </c>
      <c r="B26" s="445" t="s">
        <v>53</v>
      </c>
      <c r="C26" s="445" t="s">
        <v>53</v>
      </c>
      <c r="D26" s="445" t="s">
        <v>53</v>
      </c>
      <c r="E26" s="445" t="s">
        <v>53</v>
      </c>
      <c r="F26" s="445" t="s">
        <v>53</v>
      </c>
      <c r="G26" s="445" t="s">
        <v>53</v>
      </c>
      <c r="H26" s="438">
        <v>0.031</v>
      </c>
      <c r="I26" s="83">
        <v>0.019</v>
      </c>
      <c r="J26" s="84">
        <v>0</v>
      </c>
      <c r="K26" s="91">
        <v>0</v>
      </c>
      <c r="L26" s="91">
        <v>0.02</v>
      </c>
      <c r="M26" s="91">
        <v>0.009</v>
      </c>
      <c r="N26" s="91">
        <v>0.021</v>
      </c>
      <c r="O26" s="91">
        <v>0.011</v>
      </c>
      <c r="P26" s="91">
        <v>0.363</v>
      </c>
      <c r="Q26" s="91">
        <v>0.495</v>
      </c>
      <c r="R26" s="91">
        <v>0.563</v>
      </c>
      <c r="S26" s="91">
        <v>0.593</v>
      </c>
      <c r="T26" s="91">
        <v>0.818</v>
      </c>
    </row>
    <row r="27" spans="1:20" ht="15" customHeight="1">
      <c r="A27" s="156" t="s">
        <v>207</v>
      </c>
      <c r="B27" s="445" t="s">
        <v>53</v>
      </c>
      <c r="C27" s="445" t="s">
        <v>53</v>
      </c>
      <c r="D27" s="445" t="s">
        <v>53</v>
      </c>
      <c r="E27" s="445" t="s">
        <v>53</v>
      </c>
      <c r="F27" s="445" t="s">
        <v>53</v>
      </c>
      <c r="G27" s="445" t="s">
        <v>53</v>
      </c>
      <c r="H27" s="438">
        <v>0.263</v>
      </c>
      <c r="I27" s="83">
        <v>0.294</v>
      </c>
      <c r="J27" s="53">
        <v>0.1</v>
      </c>
      <c r="K27" s="91">
        <v>0</v>
      </c>
      <c r="L27" s="91">
        <v>0.038</v>
      </c>
      <c r="M27" s="91">
        <v>0.038</v>
      </c>
      <c r="N27" s="91">
        <v>0.015</v>
      </c>
      <c r="O27" s="91">
        <v>0.007</v>
      </c>
      <c r="P27" s="91">
        <v>0.03</v>
      </c>
      <c r="Q27" s="91">
        <v>0.019</v>
      </c>
      <c r="R27" s="91">
        <v>0.005</v>
      </c>
      <c r="S27" s="91">
        <v>0.02</v>
      </c>
      <c r="T27" s="91">
        <v>0.007</v>
      </c>
    </row>
    <row r="28" spans="1:20" ht="15" customHeight="1">
      <c r="A28" s="156" t="s">
        <v>272</v>
      </c>
      <c r="B28" s="445" t="s">
        <v>53</v>
      </c>
      <c r="C28" s="445" t="s">
        <v>53</v>
      </c>
      <c r="D28" s="445" t="s">
        <v>53</v>
      </c>
      <c r="E28" s="445" t="s">
        <v>53</v>
      </c>
      <c r="F28" s="445" t="s">
        <v>53</v>
      </c>
      <c r="G28" s="445" t="s">
        <v>53</v>
      </c>
      <c r="H28" s="445" t="s">
        <v>53</v>
      </c>
      <c r="I28" s="91" t="s">
        <v>53</v>
      </c>
      <c r="J28" s="53">
        <v>0.1</v>
      </c>
      <c r="K28" s="194">
        <v>0.2</v>
      </c>
      <c r="L28" s="83">
        <v>0.221</v>
      </c>
      <c r="M28" s="83">
        <v>0.215</v>
      </c>
      <c r="N28" s="83">
        <v>0.092</v>
      </c>
      <c r="O28" s="83">
        <v>0.031</v>
      </c>
      <c r="P28" s="83">
        <v>0.012</v>
      </c>
      <c r="Q28" s="83">
        <v>0.011</v>
      </c>
      <c r="R28" s="83">
        <v>0.027</v>
      </c>
      <c r="S28" s="83">
        <v>0.018</v>
      </c>
      <c r="T28" s="83">
        <v>0.015</v>
      </c>
    </row>
    <row r="29" spans="1:20" ht="15" customHeight="1">
      <c r="A29" s="138" t="s">
        <v>495</v>
      </c>
      <c r="B29" s="445" t="s">
        <v>53</v>
      </c>
      <c r="C29" s="445" t="s">
        <v>53</v>
      </c>
      <c r="D29" s="445" t="s">
        <v>53</v>
      </c>
      <c r="E29" s="445" t="s">
        <v>53</v>
      </c>
      <c r="F29" s="445" t="s">
        <v>53</v>
      </c>
      <c r="G29" s="445" t="s">
        <v>53</v>
      </c>
      <c r="H29" s="445" t="s">
        <v>53</v>
      </c>
      <c r="I29" s="85">
        <v>0</v>
      </c>
      <c r="J29" s="82">
        <v>0</v>
      </c>
      <c r="K29" s="90">
        <v>0</v>
      </c>
      <c r="L29" s="85">
        <f>L30-SUM(L24:L28)</f>
        <v>0.019000000000005457</v>
      </c>
      <c r="M29" s="85">
        <v>0.07600000000002183</v>
      </c>
      <c r="N29" s="85">
        <v>0.24799999999999045</v>
      </c>
      <c r="O29" s="85">
        <v>0.4329999999999643</v>
      </c>
      <c r="P29" s="85">
        <v>0.6539999999999679</v>
      </c>
      <c r="Q29" s="85">
        <v>0.732</v>
      </c>
      <c r="R29" s="85">
        <v>0.782</v>
      </c>
      <c r="S29" s="85">
        <v>1.345</v>
      </c>
      <c r="T29" s="85">
        <v>1.138</v>
      </c>
    </row>
    <row r="30" spans="1:20" s="153" customFormat="1" ht="18" customHeight="1">
      <c r="A30" s="287" t="s">
        <v>5</v>
      </c>
      <c r="B30" s="447" t="s">
        <v>53</v>
      </c>
      <c r="C30" s="447" t="s">
        <v>53</v>
      </c>
      <c r="D30" s="447" t="s">
        <v>53</v>
      </c>
      <c r="E30" s="447" t="s">
        <v>53</v>
      </c>
      <c r="F30" s="447" t="s">
        <v>53</v>
      </c>
      <c r="G30" s="447" t="s">
        <v>53</v>
      </c>
      <c r="H30" s="448">
        <v>216.087</v>
      </c>
      <c r="I30" s="288">
        <v>220.34100000000004</v>
      </c>
      <c r="J30" s="143">
        <v>241.2</v>
      </c>
      <c r="K30" s="289">
        <v>259.4</v>
      </c>
      <c r="L30" s="290">
        <f>L22</f>
        <v>262.381</v>
      </c>
      <c r="M30" s="290">
        <v>262.809</v>
      </c>
      <c r="N30" s="290">
        <v>251.022</v>
      </c>
      <c r="O30" s="290">
        <v>242.923</v>
      </c>
      <c r="P30" s="290">
        <v>250.916</v>
      </c>
      <c r="Q30" s="290">
        <f>SUM(Q24:Q29)</f>
        <v>214.998</v>
      </c>
      <c r="R30" s="290">
        <f>SUM(R24:R29)</f>
        <v>216.10599999999997</v>
      </c>
      <c r="S30" s="290">
        <v>208.707</v>
      </c>
      <c r="T30" s="290">
        <v>202.305</v>
      </c>
    </row>
    <row r="31" spans="13:20" ht="4.5" customHeight="1">
      <c r="M31" s="1"/>
      <c r="O31" s="45"/>
      <c r="T31" s="114"/>
    </row>
    <row r="32" spans="1:20" ht="13.5" customHeight="1">
      <c r="A32" t="s">
        <v>371</v>
      </c>
      <c r="M32" s="1"/>
      <c r="T32" s="114"/>
    </row>
    <row r="33" spans="1:20" ht="12.75">
      <c r="A33" t="s">
        <v>415</v>
      </c>
      <c r="T33" s="114"/>
    </row>
    <row r="34" spans="1:20" ht="12.75">
      <c r="A34" t="s">
        <v>499</v>
      </c>
      <c r="T34" s="114"/>
    </row>
    <row r="35" spans="1:20" ht="12.75">
      <c r="A35" t="s">
        <v>496</v>
      </c>
      <c r="T35" s="114"/>
    </row>
    <row r="36" ht="12.75">
      <c r="T36" s="114"/>
    </row>
    <row r="37" spans="1:20" s="53" customFormat="1" ht="21.75" customHeight="1">
      <c r="A37" s="108" t="s">
        <v>414</v>
      </c>
      <c r="B37" s="108"/>
      <c r="C37" s="108"/>
      <c r="D37" s="108"/>
      <c r="E37" s="108"/>
      <c r="F37" s="108"/>
      <c r="G37" s="108"/>
      <c r="H37" s="108"/>
      <c r="L37" s="54"/>
      <c r="Q37" s="194"/>
      <c r="R37" s="194"/>
      <c r="S37" s="194"/>
      <c r="T37" s="194"/>
    </row>
    <row r="38" spans="1:20" ht="18.75">
      <c r="A38" s="285"/>
      <c r="B38" s="285">
        <v>1993</v>
      </c>
      <c r="C38" s="285">
        <v>1994</v>
      </c>
      <c r="D38" s="285">
        <v>1995</v>
      </c>
      <c r="E38" s="285">
        <v>1996</v>
      </c>
      <c r="F38" s="285">
        <v>1997</v>
      </c>
      <c r="G38" s="285">
        <v>1998</v>
      </c>
      <c r="H38" s="285">
        <v>1999</v>
      </c>
      <c r="I38" s="285">
        <v>2000</v>
      </c>
      <c r="J38" s="285">
        <v>2001</v>
      </c>
      <c r="K38" s="286">
        <v>2002</v>
      </c>
      <c r="L38" s="286">
        <v>2003</v>
      </c>
      <c r="M38" s="286">
        <v>2004</v>
      </c>
      <c r="N38" s="286">
        <v>2005</v>
      </c>
      <c r="O38" s="310" t="s">
        <v>651</v>
      </c>
      <c r="P38" s="310" t="s">
        <v>652</v>
      </c>
      <c r="Q38" s="310" t="s">
        <v>653</v>
      </c>
      <c r="R38" s="310" t="s">
        <v>654</v>
      </c>
      <c r="S38" s="286">
        <v>2010</v>
      </c>
      <c r="T38" s="286">
        <v>2011</v>
      </c>
    </row>
    <row r="39" spans="1:20" ht="14.2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66"/>
      <c r="L39" s="202"/>
      <c r="M39" s="202"/>
      <c r="N39" s="114"/>
      <c r="O39" s="202" t="s">
        <v>224</v>
      </c>
      <c r="P39" s="202"/>
      <c r="Q39" s="202"/>
      <c r="R39" s="202"/>
      <c r="S39" s="202"/>
      <c r="T39" s="202" t="s">
        <v>0</v>
      </c>
    </row>
    <row r="40" spans="1:20" ht="15.75" customHeight="1">
      <c r="A40" s="154" t="s">
        <v>217</v>
      </c>
      <c r="B40" s="154"/>
      <c r="C40" s="154"/>
      <c r="D40" s="154"/>
      <c r="E40" s="154"/>
      <c r="F40" s="154"/>
      <c r="G40" s="154"/>
      <c r="H40" s="154"/>
      <c r="L40" s="114"/>
      <c r="M40" s="114"/>
      <c r="N40" s="114"/>
      <c r="T40" s="114"/>
    </row>
    <row r="41" spans="1:20" ht="15">
      <c r="A41" s="138" t="s">
        <v>7</v>
      </c>
      <c r="B41" s="453">
        <v>1660.8</v>
      </c>
      <c r="C41" s="450">
        <v>1682.1</v>
      </c>
      <c r="D41" s="450">
        <v>1687.5</v>
      </c>
      <c r="E41" s="450">
        <v>1733.6</v>
      </c>
      <c r="F41" s="450">
        <v>1779.4</v>
      </c>
      <c r="G41" s="450">
        <v>1825.1</v>
      </c>
      <c r="H41" s="450">
        <v>1878.178</v>
      </c>
      <c r="I41" s="86">
        <v>1926.957</v>
      </c>
      <c r="J41" s="190">
        <v>1996652</v>
      </c>
      <c r="K41" s="203">
        <v>2058</v>
      </c>
      <c r="L41" s="203">
        <v>2103.89</v>
      </c>
      <c r="M41" s="203">
        <v>2158.381</v>
      </c>
      <c r="N41" s="203">
        <v>2231.214</v>
      </c>
      <c r="O41" s="203">
        <v>2258.652</v>
      </c>
      <c r="P41" s="203">
        <v>2313.385</v>
      </c>
      <c r="Q41" s="203">
        <v>2347.38</v>
      </c>
      <c r="R41" s="203">
        <v>2361.892</v>
      </c>
      <c r="S41" s="203">
        <v>2364.265</v>
      </c>
      <c r="T41" s="203">
        <v>2369.189</v>
      </c>
    </row>
    <row r="42" spans="1:20" ht="15">
      <c r="A42" s="138" t="s">
        <v>1</v>
      </c>
      <c r="B42" s="450">
        <v>25.9</v>
      </c>
      <c r="C42" s="450">
        <v>24.8</v>
      </c>
      <c r="D42" s="450">
        <v>23.8</v>
      </c>
      <c r="E42" s="450">
        <v>25.2</v>
      </c>
      <c r="F42" s="450">
        <v>27</v>
      </c>
      <c r="G42" s="450">
        <v>30.5</v>
      </c>
      <c r="H42" s="450">
        <v>35.562</v>
      </c>
      <c r="I42" s="86">
        <v>38.822</v>
      </c>
      <c r="J42" s="190">
        <v>41647</v>
      </c>
      <c r="K42" s="203">
        <v>46</v>
      </c>
      <c r="L42" s="203">
        <v>50.032</v>
      </c>
      <c r="M42" s="203">
        <v>53.995</v>
      </c>
      <c r="N42" s="203">
        <v>56.352</v>
      </c>
      <c r="O42" s="203">
        <v>58.815</v>
      </c>
      <c r="P42" s="203">
        <v>63.123</v>
      </c>
      <c r="Q42" s="203">
        <v>65.56</v>
      </c>
      <c r="R42" s="203">
        <v>66.163</v>
      </c>
      <c r="S42" s="203">
        <v>62.694</v>
      </c>
      <c r="T42" s="203">
        <v>60.317</v>
      </c>
    </row>
    <row r="43" spans="1:20" ht="15">
      <c r="A43" s="138" t="s">
        <v>311</v>
      </c>
      <c r="B43" s="450">
        <v>11.9</v>
      </c>
      <c r="C43" s="450">
        <v>12.1</v>
      </c>
      <c r="D43" s="450">
        <v>9.4</v>
      </c>
      <c r="E43" s="450">
        <v>8.7</v>
      </c>
      <c r="F43" s="450">
        <v>9.2</v>
      </c>
      <c r="G43" s="450">
        <v>9.1</v>
      </c>
      <c r="H43" s="450">
        <v>9.534</v>
      </c>
      <c r="I43" s="86">
        <v>9.77</v>
      </c>
      <c r="J43" s="190">
        <v>10065</v>
      </c>
      <c r="K43" s="203">
        <v>10</v>
      </c>
      <c r="L43" s="203">
        <v>10.832</v>
      </c>
      <c r="M43" s="203">
        <v>11.469</v>
      </c>
      <c r="N43" s="203">
        <v>12.001</v>
      </c>
      <c r="O43" s="203">
        <v>12.104</v>
      </c>
      <c r="P43" s="203">
        <v>12.407</v>
      </c>
      <c r="Q43" s="203">
        <v>12.349</v>
      </c>
      <c r="R43" s="203">
        <v>12.218</v>
      </c>
      <c r="S43" s="203">
        <v>12.111</v>
      </c>
      <c r="T43" s="203">
        <v>11.929</v>
      </c>
    </row>
    <row r="44" spans="1:20" ht="15">
      <c r="A44" s="138" t="s">
        <v>2</v>
      </c>
      <c r="B44" s="450">
        <v>35.3</v>
      </c>
      <c r="C44" s="450">
        <v>35.4</v>
      </c>
      <c r="D44" s="450">
        <v>34</v>
      </c>
      <c r="E44" s="450">
        <v>32.1</v>
      </c>
      <c r="F44" s="450">
        <v>30.6</v>
      </c>
      <c r="G44" s="450">
        <v>30</v>
      </c>
      <c r="H44" s="450">
        <v>29.32</v>
      </c>
      <c r="I44" s="86">
        <v>30.234</v>
      </c>
      <c r="J44" s="190">
        <v>29930</v>
      </c>
      <c r="K44" s="203">
        <v>30</v>
      </c>
      <c r="L44" s="203">
        <v>30.496</v>
      </c>
      <c r="M44" s="203">
        <v>31.367</v>
      </c>
      <c r="N44" s="203">
        <v>32.190999999999995</v>
      </c>
      <c r="O44" s="203">
        <v>32.965</v>
      </c>
      <c r="P44" s="203">
        <v>32.682</v>
      </c>
      <c r="Q44" s="203">
        <v>32.245</v>
      </c>
      <c r="R44" s="203">
        <v>31.24</v>
      </c>
      <c r="S44" s="203">
        <v>30.359</v>
      </c>
      <c r="T44" s="203">
        <v>29.408</v>
      </c>
    </row>
    <row r="45" spans="1:20" ht="15">
      <c r="A45" s="138" t="s">
        <v>392</v>
      </c>
      <c r="B45" s="450">
        <v>95.1</v>
      </c>
      <c r="C45" s="450">
        <v>102.1</v>
      </c>
      <c r="D45" s="450">
        <v>110.7</v>
      </c>
      <c r="E45" s="450">
        <v>126.4</v>
      </c>
      <c r="F45" s="450">
        <v>136</v>
      </c>
      <c r="G45" s="450">
        <v>138.4</v>
      </c>
      <c r="H45" s="450">
        <v>138.924</v>
      </c>
      <c r="I45" s="86">
        <v>142.622</v>
      </c>
      <c r="J45" s="190">
        <v>143792</v>
      </c>
      <c r="K45" s="226">
        <v>144</v>
      </c>
      <c r="L45" s="203">
        <v>178.156</v>
      </c>
      <c r="M45" s="203">
        <v>182.684</v>
      </c>
      <c r="N45" s="203">
        <v>188.971</v>
      </c>
      <c r="O45" s="203">
        <v>191.178</v>
      </c>
      <c r="P45" s="203">
        <v>194.585</v>
      </c>
      <c r="Q45" s="203">
        <v>198.208</v>
      </c>
      <c r="R45" s="203">
        <v>203.049</v>
      </c>
      <c r="S45" s="203">
        <v>205.998</v>
      </c>
      <c r="T45" s="203">
        <v>210.71900000000002</v>
      </c>
    </row>
    <row r="46" spans="1:20" ht="15">
      <c r="A46" s="138" t="s">
        <v>388</v>
      </c>
      <c r="B46" s="450">
        <v>44.9</v>
      </c>
      <c r="C46" s="450">
        <v>43.5</v>
      </c>
      <c r="D46" s="450">
        <v>44.5</v>
      </c>
      <c r="E46" s="450">
        <v>40.4</v>
      </c>
      <c r="F46" s="450">
        <v>40.4</v>
      </c>
      <c r="G46" s="450">
        <v>39.9</v>
      </c>
      <c r="H46" s="450">
        <v>39.67599999999993</v>
      </c>
      <c r="I46" s="86">
        <v>39.952</v>
      </c>
      <c r="J46" s="190">
        <v>40162</v>
      </c>
      <c r="K46" s="226">
        <v>42</v>
      </c>
      <c r="L46" s="203">
        <f>L47-SUM(L41:L45)</f>
        <v>9.583999999999833</v>
      </c>
      <c r="M46" s="203">
        <v>10.288000000000011</v>
      </c>
      <c r="N46" s="203">
        <v>10.605</v>
      </c>
      <c r="O46" s="203">
        <v>10.579</v>
      </c>
      <c r="P46" s="203">
        <v>10.801</v>
      </c>
      <c r="Q46" s="203">
        <v>9.444</v>
      </c>
      <c r="R46" s="203">
        <v>9.335</v>
      </c>
      <c r="S46" s="203">
        <v>9.255</v>
      </c>
      <c r="T46" s="203">
        <v>9.345</v>
      </c>
    </row>
    <row r="47" spans="1:20" ht="15.75">
      <c r="A47" s="81" t="s">
        <v>6</v>
      </c>
      <c r="B47" s="451">
        <v>1873.8</v>
      </c>
      <c r="C47" s="451">
        <v>1900</v>
      </c>
      <c r="D47" s="451">
        <v>1909.9</v>
      </c>
      <c r="E47" s="451">
        <v>1966.4</v>
      </c>
      <c r="F47" s="451">
        <v>2022.6</v>
      </c>
      <c r="G47" s="451">
        <v>2073</v>
      </c>
      <c r="H47" s="451">
        <v>2131.194</v>
      </c>
      <c r="I47" s="189">
        <v>2188.357</v>
      </c>
      <c r="J47" s="191">
        <v>2262248</v>
      </c>
      <c r="K47" s="204">
        <v>2330</v>
      </c>
      <c r="L47" s="204">
        <v>2382.99</v>
      </c>
      <c r="M47" s="204">
        <v>2448.184</v>
      </c>
      <c r="N47" s="204">
        <v>2531.334</v>
      </c>
      <c r="O47" s="204">
        <v>2564.293</v>
      </c>
      <c r="P47" s="204">
        <v>2626.983</v>
      </c>
      <c r="Q47" s="204">
        <v>2665.186</v>
      </c>
      <c r="R47" s="204">
        <v>2683.8969999999995</v>
      </c>
      <c r="S47" s="204">
        <v>2684.682</v>
      </c>
      <c r="T47" s="204">
        <v>2690.9069999999997</v>
      </c>
    </row>
    <row r="48" spans="1:20" ht="15.75">
      <c r="A48" s="231" t="s">
        <v>276</v>
      </c>
      <c r="B48" s="451"/>
      <c r="C48" s="451"/>
      <c r="D48" s="451"/>
      <c r="E48" s="451"/>
      <c r="F48" s="451"/>
      <c r="G48" s="451"/>
      <c r="H48" s="451"/>
      <c r="I48" s="189"/>
      <c r="J48" s="191"/>
      <c r="K48" s="204"/>
      <c r="L48" s="204"/>
      <c r="M48" s="204"/>
      <c r="N48" s="204"/>
      <c r="O48" s="204"/>
      <c r="P48" s="204" t="s">
        <v>224</v>
      </c>
      <c r="Q48" s="204"/>
      <c r="R48" s="204"/>
      <c r="S48" s="204"/>
      <c r="T48" s="204"/>
    </row>
    <row r="49" spans="1:20" ht="15">
      <c r="A49" s="210" t="s">
        <v>307</v>
      </c>
      <c r="B49" s="203">
        <v>1579.7</v>
      </c>
      <c r="C49" s="203">
        <v>1605.7</v>
      </c>
      <c r="D49" s="203">
        <v>1619.4</v>
      </c>
      <c r="E49" s="203">
        <v>1673.9</v>
      </c>
      <c r="F49" s="203">
        <v>1726.3</v>
      </c>
      <c r="G49" s="203">
        <v>1773</v>
      </c>
      <c r="H49" s="203">
        <v>1824.1</v>
      </c>
      <c r="I49" s="218">
        <v>1875.6</v>
      </c>
      <c r="J49" s="218">
        <v>1938.5</v>
      </c>
      <c r="K49" s="218">
        <v>1993.4</v>
      </c>
      <c r="L49" s="218">
        <v>2030.955</v>
      </c>
      <c r="M49" s="218">
        <v>2076.489</v>
      </c>
      <c r="N49" s="218">
        <v>2138.822</v>
      </c>
      <c r="O49" s="218">
        <v>2156.808</v>
      </c>
      <c r="P49" s="218">
        <v>2200.824</v>
      </c>
      <c r="Q49" s="218">
        <v>2233.187</v>
      </c>
      <c r="R49" s="218">
        <v>2248.539</v>
      </c>
      <c r="S49" s="218">
        <v>2254.517</v>
      </c>
      <c r="T49" s="218">
        <v>2264.384</v>
      </c>
    </row>
    <row r="50" spans="1:20" ht="15">
      <c r="A50" s="210" t="s">
        <v>277</v>
      </c>
      <c r="B50" s="203">
        <v>3.1</v>
      </c>
      <c r="C50" s="203">
        <v>3.2</v>
      </c>
      <c r="D50" s="203">
        <v>3.3</v>
      </c>
      <c r="E50" s="203">
        <v>3.3</v>
      </c>
      <c r="F50" s="203">
        <v>3.3</v>
      </c>
      <c r="G50" s="203">
        <v>3.3</v>
      </c>
      <c r="H50" s="203">
        <v>3.3</v>
      </c>
      <c r="I50" s="218">
        <v>3.4</v>
      </c>
      <c r="J50" s="218">
        <v>3.5</v>
      </c>
      <c r="K50" s="218">
        <v>3.4</v>
      </c>
      <c r="L50" s="218">
        <v>3.443</v>
      </c>
      <c r="M50" s="218">
        <v>3.646</v>
      </c>
      <c r="N50" s="218">
        <v>3.767</v>
      </c>
      <c r="O50" s="218">
        <v>3.832</v>
      </c>
      <c r="P50" s="218">
        <v>3.916</v>
      </c>
      <c r="Q50" s="218">
        <v>3.737</v>
      </c>
      <c r="R50" s="218">
        <v>3.584</v>
      </c>
      <c r="S50" s="218">
        <v>3.49</v>
      </c>
      <c r="T50" s="218">
        <v>3.523</v>
      </c>
    </row>
    <row r="51" spans="1:20" ht="15">
      <c r="A51" s="210" t="s">
        <v>1</v>
      </c>
      <c r="B51" s="203">
        <v>29.8</v>
      </c>
      <c r="C51" s="203">
        <v>28.7</v>
      </c>
      <c r="D51" s="203">
        <v>28.6</v>
      </c>
      <c r="E51" s="203">
        <v>31.1</v>
      </c>
      <c r="F51" s="203">
        <v>32.6</v>
      </c>
      <c r="G51" s="203">
        <v>36.2</v>
      </c>
      <c r="H51" s="203">
        <v>41.4</v>
      </c>
      <c r="I51" s="218">
        <v>44.7</v>
      </c>
      <c r="J51" s="218">
        <v>47.4</v>
      </c>
      <c r="K51" s="218">
        <v>51.9</v>
      </c>
      <c r="L51" s="218">
        <v>55.81</v>
      </c>
      <c r="M51" s="218">
        <v>59.722</v>
      </c>
      <c r="N51" s="218">
        <v>62.112</v>
      </c>
      <c r="O51" s="218">
        <v>64.517</v>
      </c>
      <c r="P51" s="218">
        <v>68.791</v>
      </c>
      <c r="Q51" s="218">
        <v>71.282</v>
      </c>
      <c r="R51" s="218">
        <v>71.979</v>
      </c>
      <c r="S51" s="218">
        <v>68.624</v>
      </c>
      <c r="T51" s="218">
        <v>66.222</v>
      </c>
    </row>
    <row r="52" spans="1:20" ht="15">
      <c r="A52" s="210" t="s">
        <v>278</v>
      </c>
      <c r="B52" s="203">
        <v>1.2</v>
      </c>
      <c r="C52" s="203">
        <v>1.1</v>
      </c>
      <c r="D52" s="203">
        <v>1</v>
      </c>
      <c r="E52" s="203">
        <v>1</v>
      </c>
      <c r="F52" s="203">
        <v>0.9</v>
      </c>
      <c r="G52" s="203">
        <v>0.9</v>
      </c>
      <c r="H52" s="203">
        <v>0.9</v>
      </c>
      <c r="I52" s="218">
        <v>0.8</v>
      </c>
      <c r="J52" s="218">
        <v>0.8</v>
      </c>
      <c r="K52" s="218">
        <v>0.7</v>
      </c>
      <c r="L52" s="218">
        <v>0.653</v>
      </c>
      <c r="M52" s="218">
        <v>0.612</v>
      </c>
      <c r="N52" s="218">
        <v>0.619</v>
      </c>
      <c r="O52" s="218">
        <v>0.622</v>
      </c>
      <c r="P52" s="218">
        <v>0.64</v>
      </c>
      <c r="Q52" s="218">
        <v>0.666</v>
      </c>
      <c r="R52" s="218">
        <v>0.734</v>
      </c>
      <c r="S52" s="218">
        <v>0.732</v>
      </c>
      <c r="T52" s="218">
        <v>0.73</v>
      </c>
    </row>
    <row r="53" spans="1:20" ht="15">
      <c r="A53" s="210" t="s">
        <v>389</v>
      </c>
      <c r="B53" s="203">
        <v>132.5</v>
      </c>
      <c r="C53" s="203">
        <v>134.1</v>
      </c>
      <c r="D53" s="203">
        <v>132.7</v>
      </c>
      <c r="E53" s="203">
        <v>136</v>
      </c>
      <c r="F53" s="203">
        <v>137.8</v>
      </c>
      <c r="G53" s="203">
        <v>137.8</v>
      </c>
      <c r="H53" s="203">
        <v>142.3</v>
      </c>
      <c r="I53" s="218">
        <v>162.185</v>
      </c>
      <c r="J53" s="218">
        <v>167.311</v>
      </c>
      <c r="K53" s="218">
        <v>174.412</v>
      </c>
      <c r="L53" s="218">
        <v>182.947</v>
      </c>
      <c r="M53" s="218">
        <v>193.838</v>
      </c>
      <c r="N53" s="218">
        <v>209.141</v>
      </c>
      <c r="O53" s="218">
        <v>221.21</v>
      </c>
      <c r="P53" s="218">
        <v>234.022</v>
      </c>
      <c r="Q53" s="218">
        <v>239.715</v>
      </c>
      <c r="R53" s="218">
        <v>241.964</v>
      </c>
      <c r="S53" s="218">
        <v>240.227</v>
      </c>
      <c r="T53" s="218">
        <v>237.57</v>
      </c>
    </row>
    <row r="54" spans="1:20" ht="15">
      <c r="A54" s="210" t="s">
        <v>390</v>
      </c>
      <c r="B54" s="203">
        <v>45.4</v>
      </c>
      <c r="C54" s="203">
        <v>45</v>
      </c>
      <c r="D54" s="203">
        <v>43.9</v>
      </c>
      <c r="E54" s="203">
        <v>47.9</v>
      </c>
      <c r="F54" s="203">
        <v>42.8</v>
      </c>
      <c r="G54" s="203">
        <v>47.4</v>
      </c>
      <c r="H54" s="203">
        <v>43.4</v>
      </c>
      <c r="I54" s="218">
        <v>29.76</v>
      </c>
      <c r="J54" s="218">
        <v>29.963</v>
      </c>
      <c r="K54" s="218">
        <v>30.444</v>
      </c>
      <c r="L54" s="218">
        <v>30.696</v>
      </c>
      <c r="M54" s="218">
        <v>31.435</v>
      </c>
      <c r="N54" s="218">
        <v>31.924</v>
      </c>
      <c r="O54" s="218">
        <v>38.496</v>
      </c>
      <c r="P54" s="218">
        <v>38.381</v>
      </c>
      <c r="Q54" s="218">
        <v>37.59</v>
      </c>
      <c r="R54" s="218">
        <v>37.209</v>
      </c>
      <c r="S54" s="218">
        <v>36.371</v>
      </c>
      <c r="T54" s="218">
        <v>35.624</v>
      </c>
    </row>
    <row r="55" spans="1:20" ht="17.25" customHeight="1">
      <c r="A55" s="210" t="s">
        <v>279</v>
      </c>
      <c r="B55" s="203">
        <v>15.1</v>
      </c>
      <c r="C55" s="203">
        <v>15.6</v>
      </c>
      <c r="D55" s="203">
        <v>15.2</v>
      </c>
      <c r="E55" s="203">
        <v>11.3</v>
      </c>
      <c r="F55" s="203">
        <v>16.3</v>
      </c>
      <c r="G55" s="203">
        <v>11</v>
      </c>
      <c r="H55" s="203">
        <v>16.5</v>
      </c>
      <c r="I55" s="218">
        <v>16.8</v>
      </c>
      <c r="J55" s="218">
        <v>16.8</v>
      </c>
      <c r="K55" s="218">
        <v>16.9</v>
      </c>
      <c r="L55" s="218">
        <v>17.13</v>
      </c>
      <c r="M55" s="218">
        <v>17.528</v>
      </c>
      <c r="N55" s="218">
        <v>17.807</v>
      </c>
      <c r="O55" s="218">
        <v>17.507</v>
      </c>
      <c r="P55" s="218">
        <v>17.534</v>
      </c>
      <c r="Q55" s="218">
        <v>17.194</v>
      </c>
      <c r="R55" s="218">
        <v>16.716</v>
      </c>
      <c r="S55" s="218">
        <v>16.286</v>
      </c>
      <c r="T55" s="218">
        <v>15.9</v>
      </c>
    </row>
    <row r="56" spans="1:20" ht="16.5" customHeight="1">
      <c r="A56" s="210" t="s">
        <v>308</v>
      </c>
      <c r="B56" s="203">
        <v>34.9</v>
      </c>
      <c r="C56" s="203">
        <v>34.7</v>
      </c>
      <c r="D56" s="203">
        <v>34.1</v>
      </c>
      <c r="E56" s="203">
        <v>34.4</v>
      </c>
      <c r="F56" s="203">
        <v>35</v>
      </c>
      <c r="G56" s="203">
        <v>35.2</v>
      </c>
      <c r="H56" s="203">
        <v>35.8</v>
      </c>
      <c r="I56" s="218">
        <v>36.6</v>
      </c>
      <c r="J56" s="218">
        <v>36.2</v>
      </c>
      <c r="K56" s="218">
        <v>37.5</v>
      </c>
      <c r="L56" s="218">
        <v>39.099</v>
      </c>
      <c r="M56" s="218">
        <v>41.03</v>
      </c>
      <c r="N56" s="218">
        <v>41.848</v>
      </c>
      <c r="O56" s="218">
        <v>42.481</v>
      </c>
      <c r="P56" s="218">
        <v>43.38</v>
      </c>
      <c r="Q56" s="218">
        <v>44.087</v>
      </c>
      <c r="R56" s="218">
        <v>44.859</v>
      </c>
      <c r="S56" s="218">
        <v>45.456</v>
      </c>
      <c r="T56" s="218">
        <v>46.766</v>
      </c>
    </row>
    <row r="57" spans="1:20" ht="15">
      <c r="A57" s="210" t="s">
        <v>4</v>
      </c>
      <c r="B57" s="203">
        <v>32.1</v>
      </c>
      <c r="C57" s="203">
        <v>31.9</v>
      </c>
      <c r="D57" s="203">
        <v>31.7</v>
      </c>
      <c r="E57" s="203">
        <v>27.4</v>
      </c>
      <c r="F57" s="203">
        <v>27.1</v>
      </c>
      <c r="G57" s="203">
        <v>28.1</v>
      </c>
      <c r="H57" s="203">
        <v>23.5</v>
      </c>
      <c r="I57" s="218">
        <v>18.5</v>
      </c>
      <c r="J57" s="218">
        <v>21.9</v>
      </c>
      <c r="K57" s="218">
        <v>21.5</v>
      </c>
      <c r="L57" s="203">
        <f>L58-SUM(L49:L56)</f>
        <v>22.256999999999607</v>
      </c>
      <c r="M57" s="203">
        <v>23.885999999999513</v>
      </c>
      <c r="N57" s="203">
        <v>25.29399999999987</v>
      </c>
      <c r="O57" s="203">
        <v>18.82</v>
      </c>
      <c r="P57" s="203">
        <v>19.495</v>
      </c>
      <c r="Q57" s="203">
        <v>17.728</v>
      </c>
      <c r="R57" s="203">
        <v>18.313</v>
      </c>
      <c r="S57" s="203">
        <v>18.979</v>
      </c>
      <c r="T57" s="203">
        <v>20.188000000000002</v>
      </c>
    </row>
    <row r="58" spans="1:20" s="153" customFormat="1" ht="15.75">
      <c r="A58" s="217" t="s">
        <v>6</v>
      </c>
      <c r="B58" s="204">
        <v>1873.8</v>
      </c>
      <c r="C58" s="204">
        <v>1900</v>
      </c>
      <c r="D58" s="204">
        <v>1909.9</v>
      </c>
      <c r="E58" s="204">
        <v>1966.4</v>
      </c>
      <c r="F58" s="204">
        <v>2022.6</v>
      </c>
      <c r="G58" s="204">
        <v>2073</v>
      </c>
      <c r="H58" s="204">
        <v>2131.2</v>
      </c>
      <c r="I58" s="219">
        <v>2188.4</v>
      </c>
      <c r="J58" s="219">
        <v>2262.2</v>
      </c>
      <c r="K58" s="219">
        <v>2330</v>
      </c>
      <c r="L58" s="219">
        <f>L47</f>
        <v>2382.99</v>
      </c>
      <c r="M58" s="219">
        <v>2448.184</v>
      </c>
      <c r="N58" s="219">
        <v>2531.334</v>
      </c>
      <c r="O58" s="219">
        <v>2564.293</v>
      </c>
      <c r="P58" s="219">
        <v>2626.983</v>
      </c>
      <c r="Q58" s="219">
        <v>2665.1860000000006</v>
      </c>
      <c r="R58" s="219">
        <v>2683.8969999999995</v>
      </c>
      <c r="S58" s="219">
        <v>2684.6819999999993</v>
      </c>
      <c r="T58" s="219">
        <v>2690.9070000000006</v>
      </c>
    </row>
    <row r="59" spans="1:20" ht="17.25">
      <c r="A59" s="165" t="s">
        <v>391</v>
      </c>
      <c r="B59" s="450"/>
      <c r="C59" s="450"/>
      <c r="D59" s="450"/>
      <c r="E59" s="450"/>
      <c r="F59" s="450"/>
      <c r="G59" s="450"/>
      <c r="H59" s="450"/>
      <c r="I59" s="86"/>
      <c r="K59" s="190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ht="15">
      <c r="A60" s="156" t="s">
        <v>204</v>
      </c>
      <c r="B60" s="452" t="s">
        <v>53</v>
      </c>
      <c r="C60" s="452" t="s">
        <v>53</v>
      </c>
      <c r="D60" s="452" t="s">
        <v>53</v>
      </c>
      <c r="E60" s="450">
        <v>1565.714</v>
      </c>
      <c r="F60" s="450">
        <v>1591.528</v>
      </c>
      <c r="G60" s="450">
        <v>1616.012</v>
      </c>
      <c r="H60" s="450">
        <v>1647.352</v>
      </c>
      <c r="I60" s="86">
        <v>1676.996</v>
      </c>
      <c r="J60" s="190">
        <v>1719288</v>
      </c>
      <c r="K60" s="220">
        <v>1742</v>
      </c>
      <c r="L60" s="220">
        <v>1745.975</v>
      </c>
      <c r="M60" s="220">
        <v>1756.36</v>
      </c>
      <c r="N60" s="220">
        <v>1771.211</v>
      </c>
      <c r="O60" s="220">
        <v>1747.713</v>
      </c>
      <c r="P60" s="220">
        <v>1747.199</v>
      </c>
      <c r="Q60" s="220">
        <v>1735.381</v>
      </c>
      <c r="R60" s="220">
        <v>1701.328</v>
      </c>
      <c r="S60" s="220">
        <v>1656.454</v>
      </c>
      <c r="T60" s="220">
        <v>1619.015</v>
      </c>
    </row>
    <row r="61" spans="1:20" ht="15">
      <c r="A61" s="156" t="s">
        <v>205</v>
      </c>
      <c r="B61" s="452" t="s">
        <v>53</v>
      </c>
      <c r="C61" s="452" t="s">
        <v>53</v>
      </c>
      <c r="D61" s="452" t="s">
        <v>53</v>
      </c>
      <c r="E61" s="450">
        <v>399.687</v>
      </c>
      <c r="F61" s="450">
        <v>430.046</v>
      </c>
      <c r="G61" s="450">
        <v>455.796</v>
      </c>
      <c r="H61" s="450">
        <v>482.433</v>
      </c>
      <c r="I61" s="86">
        <v>509.681</v>
      </c>
      <c r="J61" s="190">
        <v>540907</v>
      </c>
      <c r="K61" s="220">
        <v>585</v>
      </c>
      <c r="L61" s="220">
        <v>634.225</v>
      </c>
      <c r="M61" s="220">
        <v>688.57</v>
      </c>
      <c r="N61" s="220">
        <v>756.392</v>
      </c>
      <c r="O61" s="220">
        <v>812.118</v>
      </c>
      <c r="P61" s="220">
        <v>874.094</v>
      </c>
      <c r="Q61" s="220">
        <v>922.721</v>
      </c>
      <c r="R61" s="220">
        <v>974.294</v>
      </c>
      <c r="S61" s="220">
        <v>1018.286</v>
      </c>
      <c r="T61" s="220">
        <v>1060.793</v>
      </c>
    </row>
    <row r="62" spans="1:20" ht="15">
      <c r="A62" s="156" t="s">
        <v>206</v>
      </c>
      <c r="B62" s="452" t="s">
        <v>53</v>
      </c>
      <c r="C62" s="452" t="s">
        <v>53</v>
      </c>
      <c r="D62" s="452" t="s">
        <v>53</v>
      </c>
      <c r="E62" s="450">
        <v>0.404</v>
      </c>
      <c r="F62" s="450">
        <v>0.398</v>
      </c>
      <c r="G62" s="450">
        <v>0.37</v>
      </c>
      <c r="H62" s="450">
        <v>0.371</v>
      </c>
      <c r="I62" s="86">
        <v>0.336</v>
      </c>
      <c r="J62" s="190">
        <v>333</v>
      </c>
      <c r="K62" s="86">
        <v>0</v>
      </c>
      <c r="L62" s="220">
        <v>0.326</v>
      </c>
      <c r="M62" s="220">
        <v>0.33</v>
      </c>
      <c r="N62" s="220">
        <v>0.329</v>
      </c>
      <c r="O62" s="220">
        <v>0.341</v>
      </c>
      <c r="P62" s="220">
        <v>0.704</v>
      </c>
      <c r="Q62" s="220">
        <v>1.123</v>
      </c>
      <c r="R62" s="220">
        <v>1.555</v>
      </c>
      <c r="S62" s="220">
        <v>1.997</v>
      </c>
      <c r="T62" s="220">
        <v>2.461</v>
      </c>
    </row>
    <row r="63" spans="1:20" ht="15">
      <c r="A63" s="156" t="s">
        <v>207</v>
      </c>
      <c r="B63" s="452" t="s">
        <v>53</v>
      </c>
      <c r="C63" s="452" t="s">
        <v>53</v>
      </c>
      <c r="D63" s="452" t="s">
        <v>53</v>
      </c>
      <c r="E63" s="450">
        <v>0.53</v>
      </c>
      <c r="F63" s="450">
        <v>0.568</v>
      </c>
      <c r="G63" s="450">
        <v>0.763</v>
      </c>
      <c r="H63" s="450">
        <v>0.981</v>
      </c>
      <c r="I63" s="86">
        <v>1.298</v>
      </c>
      <c r="J63" s="190">
        <v>1503</v>
      </c>
      <c r="K63" s="220">
        <v>2</v>
      </c>
      <c r="L63" s="220">
        <v>1.608</v>
      </c>
      <c r="M63" s="220">
        <v>1.665</v>
      </c>
      <c r="N63" s="220">
        <v>1.7</v>
      </c>
      <c r="O63" s="220">
        <v>1.763</v>
      </c>
      <c r="P63" s="220">
        <v>1.832</v>
      </c>
      <c r="Q63" s="220">
        <v>1.767</v>
      </c>
      <c r="R63" s="220">
        <v>1.672</v>
      </c>
      <c r="S63" s="220">
        <v>1.54</v>
      </c>
      <c r="T63" s="220">
        <v>1.383</v>
      </c>
    </row>
    <row r="64" spans="1:20" ht="15">
      <c r="A64" s="156" t="s">
        <v>272</v>
      </c>
      <c r="B64" s="453" t="s">
        <v>53</v>
      </c>
      <c r="C64" s="453" t="s">
        <v>53</v>
      </c>
      <c r="D64" s="453" t="s">
        <v>53</v>
      </c>
      <c r="E64" s="453" t="s">
        <v>53</v>
      </c>
      <c r="F64" s="453" t="s">
        <v>53</v>
      </c>
      <c r="G64" s="453" t="s">
        <v>53</v>
      </c>
      <c r="H64" s="453" t="s">
        <v>53</v>
      </c>
      <c r="I64" s="95" t="s">
        <v>53</v>
      </c>
      <c r="J64" s="86">
        <v>0.1</v>
      </c>
      <c r="K64" s="86">
        <v>0</v>
      </c>
      <c r="L64" s="220">
        <v>0.756</v>
      </c>
      <c r="M64" s="220">
        <v>1.086</v>
      </c>
      <c r="N64" s="220">
        <v>1.292</v>
      </c>
      <c r="O64" s="220">
        <v>1.506</v>
      </c>
      <c r="P64" s="220">
        <v>1.629</v>
      </c>
      <c r="Q64" s="220">
        <v>1.881</v>
      </c>
      <c r="R64" s="220">
        <v>1.95</v>
      </c>
      <c r="S64" s="220">
        <v>1.969</v>
      </c>
      <c r="T64" s="220">
        <v>1.941</v>
      </c>
    </row>
    <row r="65" spans="1:20" ht="15">
      <c r="A65" s="156" t="s">
        <v>208</v>
      </c>
      <c r="B65" s="452" t="s">
        <v>53</v>
      </c>
      <c r="C65" s="452" t="s">
        <v>53</v>
      </c>
      <c r="D65" s="452" t="s">
        <v>53</v>
      </c>
      <c r="E65" s="450">
        <v>0.065</v>
      </c>
      <c r="F65" s="450">
        <v>0.06</v>
      </c>
      <c r="G65" s="450">
        <v>0.059</v>
      </c>
      <c r="H65" s="450">
        <v>0.057</v>
      </c>
      <c r="I65" s="86">
        <v>0.046</v>
      </c>
      <c r="J65" s="95" t="s">
        <v>53</v>
      </c>
      <c r="K65" s="86">
        <v>0</v>
      </c>
      <c r="L65" s="220">
        <v>0.055</v>
      </c>
      <c r="M65" s="220">
        <v>0.0057</v>
      </c>
      <c r="N65" s="220">
        <v>0.059</v>
      </c>
      <c r="O65" s="220">
        <v>0.064</v>
      </c>
      <c r="P65" s="220">
        <v>0.069</v>
      </c>
      <c r="Q65" s="220">
        <v>0.07</v>
      </c>
      <c r="R65" s="220">
        <v>0.082</v>
      </c>
      <c r="S65" s="220">
        <v>0.085</v>
      </c>
      <c r="T65" s="220">
        <v>0.087</v>
      </c>
    </row>
    <row r="66" spans="1:20" ht="15">
      <c r="A66" s="156" t="s">
        <v>274</v>
      </c>
      <c r="B66" s="453" t="s">
        <v>53</v>
      </c>
      <c r="C66" s="453" t="s">
        <v>53</v>
      </c>
      <c r="D66" s="453" t="s">
        <v>53</v>
      </c>
      <c r="E66" s="453" t="s">
        <v>53</v>
      </c>
      <c r="F66" s="453" t="s">
        <v>53</v>
      </c>
      <c r="G66" s="453" t="s">
        <v>53</v>
      </c>
      <c r="H66" s="453" t="s">
        <v>53</v>
      </c>
      <c r="I66" s="95" t="s">
        <v>53</v>
      </c>
      <c r="J66" s="86">
        <v>0.1</v>
      </c>
      <c r="K66" s="86">
        <v>0</v>
      </c>
      <c r="L66" s="220">
        <f>L67-SUM(L60:L65)</f>
        <v>0.04500000000007276</v>
      </c>
      <c r="M66" s="220">
        <v>0.16730000000052314</v>
      </c>
      <c r="N66" s="220">
        <v>0.35099999999965803</v>
      </c>
      <c r="O66" s="220">
        <v>0.785</v>
      </c>
      <c r="P66" s="220">
        <v>1.451</v>
      </c>
      <c r="Q66" s="220">
        <v>2.243</v>
      </c>
      <c r="R66" s="220">
        <v>3.016</v>
      </c>
      <c r="S66" s="220">
        <v>4.351</v>
      </c>
      <c r="T66" s="220">
        <v>5.227</v>
      </c>
    </row>
    <row r="67" spans="1:20" s="153" customFormat="1" ht="15.75">
      <c r="A67" s="287" t="s">
        <v>5</v>
      </c>
      <c r="B67" s="454" t="s">
        <v>53</v>
      </c>
      <c r="C67" s="454" t="s">
        <v>53</v>
      </c>
      <c r="D67" s="454" t="s">
        <v>53</v>
      </c>
      <c r="E67" s="455">
        <v>1966.4</v>
      </c>
      <c r="F67" s="455">
        <v>2022.6</v>
      </c>
      <c r="G67" s="455">
        <v>2073</v>
      </c>
      <c r="H67" s="455">
        <v>2131.194</v>
      </c>
      <c r="I67" s="291">
        <v>2188.3569999999995</v>
      </c>
      <c r="J67" s="292">
        <v>2262198</v>
      </c>
      <c r="K67" s="291">
        <v>2330</v>
      </c>
      <c r="L67" s="291">
        <f>L58</f>
        <v>2382.99</v>
      </c>
      <c r="M67" s="291">
        <v>2448.184</v>
      </c>
      <c r="N67" s="291">
        <v>2531.334</v>
      </c>
      <c r="O67" s="291">
        <v>2564.29</v>
      </c>
      <c r="P67" s="293">
        <v>2626.978</v>
      </c>
      <c r="Q67" s="293">
        <v>2665.1859999999997</v>
      </c>
      <c r="R67" s="293">
        <v>2683.8969999999995</v>
      </c>
      <c r="S67" s="293">
        <v>2684.682</v>
      </c>
      <c r="T67" s="293">
        <v>2690.9069999999992</v>
      </c>
    </row>
    <row r="68" spans="1:14" ht="4.5" customHeight="1">
      <c r="A68" s="80"/>
      <c r="I68" s="86"/>
      <c r="J68" s="86"/>
      <c r="K68" s="86"/>
      <c r="L68" s="86"/>
      <c r="M68" s="86"/>
      <c r="N68" s="86"/>
    </row>
    <row r="69" spans="1:14" ht="15">
      <c r="A69" t="s">
        <v>387</v>
      </c>
      <c r="I69" s="86"/>
      <c r="J69" s="86"/>
      <c r="K69" s="86"/>
      <c r="L69" s="86"/>
      <c r="M69" s="86"/>
      <c r="N69" s="86"/>
    </row>
    <row r="70" spans="1:14" ht="15">
      <c r="A70" t="s">
        <v>415</v>
      </c>
      <c r="I70" s="86"/>
      <c r="J70" s="86"/>
      <c r="K70" s="86"/>
      <c r="L70" s="86"/>
      <c r="M70" s="86"/>
      <c r="N70" s="86"/>
    </row>
    <row r="71" spans="1:14" ht="13.5" customHeight="1">
      <c r="A71" s="576" t="s">
        <v>649</v>
      </c>
      <c r="B71" s="426"/>
      <c r="C71" s="426"/>
      <c r="D71" s="426"/>
      <c r="E71" s="426"/>
      <c r="F71" s="426"/>
      <c r="G71" s="426"/>
      <c r="H71" s="426"/>
      <c r="I71" s="86"/>
      <c r="J71" s="86"/>
      <c r="K71" s="86"/>
      <c r="L71" s="86"/>
      <c r="M71" s="86"/>
      <c r="N71" s="86"/>
    </row>
    <row r="72" spans="1:14" ht="4.5" customHeight="1">
      <c r="A72" s="426"/>
      <c r="B72" s="426"/>
      <c r="C72" s="426"/>
      <c r="D72" s="426"/>
      <c r="E72" s="426"/>
      <c r="F72" s="426"/>
      <c r="G72" s="426"/>
      <c r="H72" s="426"/>
      <c r="I72" s="86"/>
      <c r="J72" s="86"/>
      <c r="K72" s="86"/>
      <c r="L72" s="86"/>
      <c r="M72" s="86"/>
      <c r="N72" s="86"/>
    </row>
    <row r="73" ht="80.25" customHeight="1"/>
  </sheetData>
  <printOptions/>
  <pageMargins left="0.75" right="0.75" top="0.82" bottom="0.6" header="0.5" footer="0.5"/>
  <pageSetup fitToHeight="1" fitToWidth="1" horizontalDpi="600" verticalDpi="600" orientation="portrait" paperSize="9" scale="67" r:id="rId1"/>
  <headerFooter alignWithMargins="0">
    <oddHeader>&amp;R&amp;"Arial,Bold"&amp;14ROAD TRANSPORT VEHICLES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70" zoomScaleNormal="70" workbookViewId="0" topLeftCell="A1">
      <selection activeCell="S32" sqref="S32"/>
    </sheetView>
  </sheetViews>
  <sheetFormatPr defaultColWidth="9.140625" defaultRowHeight="12.75"/>
  <cols>
    <col min="1" max="1" width="17.7109375" style="0" customWidth="1"/>
    <col min="2" max="2" width="3.140625" style="0" customWidth="1"/>
    <col min="3" max="3" width="0.13671875" style="0" customWidth="1"/>
    <col min="4" max="4" width="10.140625" style="0" customWidth="1"/>
    <col min="5" max="5" width="9.421875" style="0" customWidth="1"/>
    <col min="6" max="6" width="9.7109375" style="0" customWidth="1"/>
    <col min="7" max="7" width="11.28125" style="0" customWidth="1"/>
    <col min="8" max="8" width="9.57421875" style="0" customWidth="1"/>
    <col min="9" max="9" width="11.28125" style="0" customWidth="1"/>
    <col min="10" max="10" width="12.28125" style="0" customWidth="1"/>
    <col min="11" max="11" width="10.7109375" style="0" customWidth="1"/>
    <col min="12" max="12" width="10.8515625" style="0" customWidth="1"/>
    <col min="13" max="13" width="11.00390625" style="0" customWidth="1"/>
  </cols>
  <sheetData>
    <row r="1" spans="1:12" s="53" customFormat="1" ht="15.75">
      <c r="A1" s="108" t="s">
        <v>629</v>
      </c>
      <c r="B1" s="54"/>
      <c r="L1" s="54"/>
    </row>
    <row r="2" spans="1:19" ht="54" customHeight="1">
      <c r="A2" s="294"/>
      <c r="B2" s="294"/>
      <c r="C2" s="294"/>
      <c r="D2" s="301" t="s">
        <v>7</v>
      </c>
      <c r="E2" s="302"/>
      <c r="F2" s="295" t="s">
        <v>262</v>
      </c>
      <c r="G2" s="295" t="s">
        <v>52</v>
      </c>
      <c r="H2" s="295" t="s">
        <v>263</v>
      </c>
      <c r="I2" s="295" t="s">
        <v>317</v>
      </c>
      <c r="J2" s="295" t="s">
        <v>4</v>
      </c>
      <c r="K2" s="618" t="s">
        <v>6</v>
      </c>
      <c r="L2" s="618"/>
      <c r="M2" s="618"/>
      <c r="Q2" s="1"/>
      <c r="R2" s="1"/>
      <c r="S2" s="1"/>
    </row>
    <row r="3" spans="1:13" ht="40.5" customHeight="1">
      <c r="A3" s="284"/>
      <c r="B3" s="284"/>
      <c r="C3" s="284"/>
      <c r="D3" s="296" t="s">
        <v>8</v>
      </c>
      <c r="E3" s="296" t="s">
        <v>4</v>
      </c>
      <c r="F3" s="297"/>
      <c r="G3" s="297"/>
      <c r="H3" s="297"/>
      <c r="I3" s="284"/>
      <c r="J3" s="298"/>
      <c r="K3" s="299" t="s">
        <v>5</v>
      </c>
      <c r="L3" s="300" t="s">
        <v>9</v>
      </c>
      <c r="M3" s="300" t="s">
        <v>146</v>
      </c>
    </row>
    <row r="4" spans="1:13" ht="16.5" customHeight="1">
      <c r="A4" s="1"/>
      <c r="B4" s="1"/>
      <c r="C4" s="1"/>
      <c r="D4" s="1"/>
      <c r="E4" s="113"/>
      <c r="F4" s="1"/>
      <c r="G4" s="1"/>
      <c r="H4" s="1"/>
      <c r="I4" s="113"/>
      <c r="J4" s="1"/>
      <c r="K4" s="113"/>
      <c r="M4" s="39" t="s">
        <v>0</v>
      </c>
    </row>
    <row r="5" spans="1:15" ht="16.5" customHeight="1">
      <c r="A5" s="56" t="s">
        <v>11</v>
      </c>
      <c r="B5" s="56"/>
      <c r="C5" s="56"/>
      <c r="D5" s="368">
        <v>88.093</v>
      </c>
      <c r="E5" s="368">
        <v>8.352</v>
      </c>
      <c r="F5" s="368">
        <v>2.787</v>
      </c>
      <c r="G5" s="368">
        <v>0.587</v>
      </c>
      <c r="H5" s="368">
        <v>1.027</v>
      </c>
      <c r="I5" s="368">
        <v>4.74</v>
      </c>
      <c r="J5" s="368">
        <v>0.422</v>
      </c>
      <c r="K5" s="352">
        <f aca="true" t="shared" si="0" ref="K5:K37">SUM(D5:J5)</f>
        <v>106.00800000000001</v>
      </c>
      <c r="L5" s="368">
        <v>91.546</v>
      </c>
      <c r="M5" s="368">
        <v>5.388</v>
      </c>
      <c r="N5" s="234"/>
      <c r="O5" s="185"/>
    </row>
    <row r="6" spans="1:15" ht="16.5" customHeight="1">
      <c r="A6" s="56" t="s">
        <v>12</v>
      </c>
      <c r="B6" s="56"/>
      <c r="C6" s="56"/>
      <c r="D6" s="368">
        <v>131.684</v>
      </c>
      <c r="E6" s="368">
        <v>17.555</v>
      </c>
      <c r="F6" s="368">
        <v>4.725</v>
      </c>
      <c r="G6" s="368">
        <v>0.577</v>
      </c>
      <c r="H6" s="368">
        <v>2.056</v>
      </c>
      <c r="I6" s="368">
        <v>16.049</v>
      </c>
      <c r="J6" s="368">
        <v>1.279</v>
      </c>
      <c r="K6" s="352">
        <f t="shared" si="0"/>
        <v>173.925</v>
      </c>
      <c r="L6" s="368">
        <v>136.358</v>
      </c>
      <c r="M6" s="368">
        <v>5.929</v>
      </c>
      <c r="N6" s="234"/>
      <c r="O6" s="185"/>
    </row>
    <row r="7" spans="1:15" ht="16.5" customHeight="1">
      <c r="A7" s="56" t="s">
        <v>13</v>
      </c>
      <c r="B7" s="56"/>
      <c r="C7" s="56"/>
      <c r="D7" s="368">
        <v>52.569</v>
      </c>
      <c r="E7" s="368">
        <v>6.199</v>
      </c>
      <c r="F7" s="368">
        <v>1.873</v>
      </c>
      <c r="G7" s="368">
        <v>0.115</v>
      </c>
      <c r="H7" s="368">
        <v>0.797</v>
      </c>
      <c r="I7" s="368">
        <v>6.049</v>
      </c>
      <c r="J7" s="368">
        <v>0.311</v>
      </c>
      <c r="K7" s="352">
        <f t="shared" si="0"/>
        <v>67.91300000000001</v>
      </c>
      <c r="L7" s="368">
        <v>55.238</v>
      </c>
      <c r="M7" s="368">
        <v>2.896</v>
      </c>
      <c r="N7" s="234"/>
      <c r="O7" s="185"/>
    </row>
    <row r="8" spans="1:15" ht="16.5" customHeight="1">
      <c r="A8" s="56" t="s">
        <v>14</v>
      </c>
      <c r="B8" s="56"/>
      <c r="C8" s="56"/>
      <c r="D8" s="368">
        <v>39.019</v>
      </c>
      <c r="E8" s="368">
        <v>6.395</v>
      </c>
      <c r="F8" s="368">
        <v>1.206</v>
      </c>
      <c r="G8" s="368">
        <v>0.273</v>
      </c>
      <c r="H8" s="368">
        <v>0.637</v>
      </c>
      <c r="I8" s="368">
        <v>3.755</v>
      </c>
      <c r="J8" s="368">
        <v>0.264</v>
      </c>
      <c r="K8" s="352">
        <f t="shared" si="0"/>
        <v>51.549000000000014</v>
      </c>
      <c r="L8" s="368">
        <v>40.979</v>
      </c>
      <c r="M8" s="368">
        <v>1.782</v>
      </c>
      <c r="N8" s="234"/>
      <c r="O8" s="185"/>
    </row>
    <row r="9" spans="1:15" ht="16.5" customHeight="1">
      <c r="A9" s="56" t="s">
        <v>15</v>
      </c>
      <c r="B9" s="56"/>
      <c r="C9" s="56"/>
      <c r="D9" s="368">
        <v>22.283</v>
      </c>
      <c r="E9" s="368">
        <v>1.982</v>
      </c>
      <c r="F9" s="368">
        <v>0.678</v>
      </c>
      <c r="G9" s="368">
        <v>0.088</v>
      </c>
      <c r="H9" s="368">
        <v>0.169</v>
      </c>
      <c r="I9" s="368">
        <v>1.93</v>
      </c>
      <c r="J9" s="368">
        <v>0.06</v>
      </c>
      <c r="K9" s="352">
        <f t="shared" si="0"/>
        <v>27.19</v>
      </c>
      <c r="L9" s="368">
        <v>23.903</v>
      </c>
      <c r="M9" s="368">
        <v>1.16</v>
      </c>
      <c r="N9" s="234"/>
      <c r="O9" s="185"/>
    </row>
    <row r="10" spans="1:15" ht="16.5" customHeight="1">
      <c r="A10" s="56" t="s">
        <v>16</v>
      </c>
      <c r="B10" s="56"/>
      <c r="C10" s="56"/>
      <c r="D10" s="368">
        <v>68.097</v>
      </c>
      <c r="E10" s="368">
        <v>10.427</v>
      </c>
      <c r="F10" s="368">
        <v>2.736</v>
      </c>
      <c r="G10" s="368">
        <v>0.251</v>
      </c>
      <c r="H10" s="368">
        <v>1.218</v>
      </c>
      <c r="I10" s="368">
        <v>11.229</v>
      </c>
      <c r="J10" s="368">
        <v>0.345</v>
      </c>
      <c r="K10" s="352">
        <f t="shared" si="0"/>
        <v>94.30300000000001</v>
      </c>
      <c r="L10" s="368">
        <v>72.583</v>
      </c>
      <c r="M10" s="368">
        <v>4.545</v>
      </c>
      <c r="N10" s="234"/>
      <c r="O10" s="185"/>
    </row>
    <row r="11" spans="1:15" ht="16.5" customHeight="1">
      <c r="A11" s="56" t="s">
        <v>17</v>
      </c>
      <c r="B11" s="56"/>
      <c r="C11" s="56"/>
      <c r="D11" s="368">
        <v>46.874</v>
      </c>
      <c r="E11" s="368">
        <v>4.155</v>
      </c>
      <c r="F11" s="368">
        <v>1.131</v>
      </c>
      <c r="G11" s="368">
        <v>0.278</v>
      </c>
      <c r="H11" s="368">
        <v>0.552</v>
      </c>
      <c r="I11" s="368">
        <v>4.737</v>
      </c>
      <c r="J11" s="368">
        <v>0.136</v>
      </c>
      <c r="K11" s="352">
        <f t="shared" si="0"/>
        <v>57.86300000000001</v>
      </c>
      <c r="L11" s="368">
        <v>50.644</v>
      </c>
      <c r="M11" s="368">
        <v>3.66</v>
      </c>
      <c r="N11" s="234"/>
      <c r="O11" s="185"/>
    </row>
    <row r="12" spans="1:15" ht="16.5" customHeight="1">
      <c r="A12" s="56" t="s">
        <v>18</v>
      </c>
      <c r="B12" s="56"/>
      <c r="C12" s="56"/>
      <c r="D12" s="368">
        <v>48.941</v>
      </c>
      <c r="E12" s="368">
        <v>5.46</v>
      </c>
      <c r="F12" s="368">
        <v>1.381</v>
      </c>
      <c r="G12" s="368">
        <v>0.188</v>
      </c>
      <c r="H12" s="368">
        <v>0.713</v>
      </c>
      <c r="I12" s="368">
        <v>5.793</v>
      </c>
      <c r="J12" s="368">
        <v>0.21</v>
      </c>
      <c r="K12" s="352">
        <f t="shared" si="0"/>
        <v>62.68600000000001</v>
      </c>
      <c r="L12" s="368">
        <v>52.673</v>
      </c>
      <c r="M12" s="368">
        <v>3.104</v>
      </c>
      <c r="N12" s="234"/>
      <c r="O12" s="185"/>
    </row>
    <row r="13" spans="1:15" ht="16.5" customHeight="1">
      <c r="A13" s="56" t="s">
        <v>19</v>
      </c>
      <c r="B13" s="56"/>
      <c r="C13" s="56"/>
      <c r="D13" s="368">
        <v>49.006</v>
      </c>
      <c r="E13" s="368">
        <v>3.25</v>
      </c>
      <c r="F13" s="368">
        <v>0.981</v>
      </c>
      <c r="G13" s="368">
        <v>0.081</v>
      </c>
      <c r="H13" s="368">
        <v>0.249</v>
      </c>
      <c r="I13" s="368">
        <v>2.592</v>
      </c>
      <c r="J13" s="368">
        <v>0.057</v>
      </c>
      <c r="K13" s="352">
        <f t="shared" si="0"/>
        <v>56.21600000000001</v>
      </c>
      <c r="L13" s="368">
        <v>51.213</v>
      </c>
      <c r="M13" s="368">
        <v>1.983</v>
      </c>
      <c r="N13" s="234"/>
      <c r="O13" s="185"/>
    </row>
    <row r="14" spans="1:15" ht="16.5" customHeight="1">
      <c r="A14" s="56" t="s">
        <v>20</v>
      </c>
      <c r="B14" s="56"/>
      <c r="C14" s="56"/>
      <c r="D14" s="368">
        <v>43.472</v>
      </c>
      <c r="E14" s="368">
        <v>4.591</v>
      </c>
      <c r="F14" s="368">
        <v>1.529</v>
      </c>
      <c r="G14" s="368">
        <v>0.118</v>
      </c>
      <c r="H14" s="368">
        <v>0.343</v>
      </c>
      <c r="I14" s="368">
        <v>4.238</v>
      </c>
      <c r="J14" s="368">
        <v>0.104</v>
      </c>
      <c r="K14" s="352">
        <f t="shared" si="0"/>
        <v>54.395</v>
      </c>
      <c r="L14" s="368">
        <v>45.931</v>
      </c>
      <c r="M14" s="368">
        <v>2.527</v>
      </c>
      <c r="N14" s="234"/>
      <c r="O14" s="185"/>
    </row>
    <row r="15" spans="1:15" ht="16.5" customHeight="1">
      <c r="A15" s="56" t="s">
        <v>21</v>
      </c>
      <c r="B15" s="56"/>
      <c r="C15" s="56"/>
      <c r="D15" s="368">
        <v>42.095</v>
      </c>
      <c r="E15" s="368">
        <v>2.285</v>
      </c>
      <c r="F15" s="368">
        <v>0.737</v>
      </c>
      <c r="G15" s="368">
        <v>0.116</v>
      </c>
      <c r="H15" s="368">
        <v>0.198</v>
      </c>
      <c r="I15" s="368">
        <v>2.19</v>
      </c>
      <c r="J15" s="368">
        <v>0.127</v>
      </c>
      <c r="K15" s="352">
        <f t="shared" si="0"/>
        <v>47.748</v>
      </c>
      <c r="L15" s="368">
        <v>43.884</v>
      </c>
      <c r="M15" s="368">
        <v>1.678</v>
      </c>
      <c r="N15" s="234"/>
      <c r="O15" s="185"/>
    </row>
    <row r="16" spans="1:15" ht="16.5" customHeight="1">
      <c r="A16" s="56" t="s">
        <v>22</v>
      </c>
      <c r="B16" s="56"/>
      <c r="C16" s="56"/>
      <c r="D16" s="368">
        <v>154.327</v>
      </c>
      <c r="E16" s="368">
        <v>11.497</v>
      </c>
      <c r="F16" s="368">
        <v>4.395</v>
      </c>
      <c r="G16" s="368">
        <v>0.95</v>
      </c>
      <c r="H16" s="368">
        <v>0.569</v>
      </c>
      <c r="I16" s="368">
        <v>11.154</v>
      </c>
      <c r="J16" s="368">
        <v>0.192</v>
      </c>
      <c r="K16" s="352">
        <f t="shared" si="0"/>
        <v>183.084</v>
      </c>
      <c r="L16" s="368">
        <v>161.834</v>
      </c>
      <c r="M16" s="368">
        <v>8.692</v>
      </c>
      <c r="N16" s="234"/>
      <c r="O16" s="185"/>
    </row>
    <row r="17" spans="1:15" ht="16.5" customHeight="1">
      <c r="A17" s="56" t="s">
        <v>500</v>
      </c>
      <c r="B17" s="56"/>
      <c r="C17" s="56"/>
      <c r="D17" s="368">
        <v>11.88</v>
      </c>
      <c r="E17" s="368">
        <v>2.747</v>
      </c>
      <c r="F17" s="368">
        <v>0.366</v>
      </c>
      <c r="G17" s="368">
        <v>0.148</v>
      </c>
      <c r="H17" s="368">
        <v>0.271</v>
      </c>
      <c r="I17" s="368">
        <v>1.459</v>
      </c>
      <c r="J17" s="368">
        <v>0.094</v>
      </c>
      <c r="K17" s="352">
        <f t="shared" si="0"/>
        <v>16.965000000000003</v>
      </c>
      <c r="L17" s="368">
        <v>12.509</v>
      </c>
      <c r="M17" s="368">
        <v>0.526</v>
      </c>
      <c r="N17" s="234"/>
      <c r="O17" s="185"/>
    </row>
    <row r="18" spans="1:15" ht="16.5" customHeight="1">
      <c r="A18" s="56" t="s">
        <v>24</v>
      </c>
      <c r="B18" s="56"/>
      <c r="C18" s="56"/>
      <c r="D18" s="368">
        <v>67.078</v>
      </c>
      <c r="E18" s="368">
        <v>6.163</v>
      </c>
      <c r="F18" s="368">
        <v>1.941</v>
      </c>
      <c r="G18" s="368">
        <v>0.143</v>
      </c>
      <c r="H18" s="368">
        <v>1.338</v>
      </c>
      <c r="I18" s="368">
        <v>5.429</v>
      </c>
      <c r="J18" s="368">
        <v>0.263</v>
      </c>
      <c r="K18" s="352">
        <f t="shared" si="0"/>
        <v>82.355</v>
      </c>
      <c r="L18" s="368">
        <v>71.345</v>
      </c>
      <c r="M18" s="368">
        <v>3.697</v>
      </c>
      <c r="N18" s="234"/>
      <c r="O18" s="185"/>
    </row>
    <row r="19" spans="1:15" ht="16.5" customHeight="1">
      <c r="A19" s="56" t="s">
        <v>25</v>
      </c>
      <c r="B19" s="56"/>
      <c r="C19" s="56"/>
      <c r="D19" s="368">
        <v>155.455</v>
      </c>
      <c r="E19" s="368">
        <v>14.726</v>
      </c>
      <c r="F19" s="368">
        <v>4.955</v>
      </c>
      <c r="G19" s="368">
        <v>0.957</v>
      </c>
      <c r="H19" s="368">
        <v>1.278</v>
      </c>
      <c r="I19" s="368">
        <v>14.14</v>
      </c>
      <c r="J19" s="368">
        <v>0.499</v>
      </c>
      <c r="K19" s="352">
        <f t="shared" si="0"/>
        <v>192.01000000000002</v>
      </c>
      <c r="L19" s="368">
        <v>165.382</v>
      </c>
      <c r="M19" s="368">
        <v>8.134</v>
      </c>
      <c r="N19" s="234"/>
      <c r="O19" s="185"/>
    </row>
    <row r="20" spans="1:15" ht="16.5" customHeight="1">
      <c r="A20" s="56" t="s">
        <v>26</v>
      </c>
      <c r="B20" s="56"/>
      <c r="C20" s="56"/>
      <c r="D20" s="368">
        <v>187.02</v>
      </c>
      <c r="E20" s="368">
        <v>23.035</v>
      </c>
      <c r="F20" s="368">
        <v>2.785</v>
      </c>
      <c r="G20" s="368">
        <v>1.797</v>
      </c>
      <c r="H20" s="368">
        <v>1.735</v>
      </c>
      <c r="I20" s="368">
        <v>19.562</v>
      </c>
      <c r="J20" s="368">
        <v>0.922</v>
      </c>
      <c r="K20" s="352">
        <f t="shared" si="0"/>
        <v>236.85600000000002</v>
      </c>
      <c r="L20" s="368">
        <v>204.359</v>
      </c>
      <c r="M20" s="368">
        <v>52.103</v>
      </c>
      <c r="N20" s="234"/>
      <c r="O20" s="185"/>
    </row>
    <row r="21" spans="1:15" ht="16.5" customHeight="1">
      <c r="A21" s="56" t="s">
        <v>27</v>
      </c>
      <c r="B21" s="56"/>
      <c r="C21" s="56"/>
      <c r="D21" s="368">
        <v>102.025</v>
      </c>
      <c r="E21" s="368">
        <v>17.984</v>
      </c>
      <c r="F21" s="368">
        <v>3.807</v>
      </c>
      <c r="G21" s="368">
        <v>0.616</v>
      </c>
      <c r="H21" s="368">
        <v>1.403</v>
      </c>
      <c r="I21" s="368">
        <v>11.89</v>
      </c>
      <c r="J21" s="368">
        <v>0.876</v>
      </c>
      <c r="K21" s="352">
        <f t="shared" si="0"/>
        <v>138.60100000000003</v>
      </c>
      <c r="L21" s="368">
        <v>107.185</v>
      </c>
      <c r="M21" s="368">
        <v>5.772</v>
      </c>
      <c r="N21" s="234"/>
      <c r="O21" s="185"/>
    </row>
    <row r="22" spans="1:15" ht="16.5" customHeight="1">
      <c r="A22" s="56" t="s">
        <v>28</v>
      </c>
      <c r="B22" s="56"/>
      <c r="C22" s="56"/>
      <c r="D22" s="368">
        <v>29.629</v>
      </c>
      <c r="E22" s="368">
        <v>1.701</v>
      </c>
      <c r="F22" s="368">
        <v>0.639</v>
      </c>
      <c r="G22" s="368">
        <v>0.33</v>
      </c>
      <c r="H22" s="368">
        <v>0.099</v>
      </c>
      <c r="I22" s="368">
        <v>2.6</v>
      </c>
      <c r="J22" s="368">
        <v>0.04</v>
      </c>
      <c r="K22" s="352">
        <f t="shared" si="0"/>
        <v>35.038</v>
      </c>
      <c r="L22" s="368">
        <v>31.928</v>
      </c>
      <c r="M22" s="368">
        <v>1.556</v>
      </c>
      <c r="N22" s="234"/>
      <c r="O22" s="185"/>
    </row>
    <row r="23" spans="1:15" ht="16.5" customHeight="1">
      <c r="A23" s="56" t="s">
        <v>29</v>
      </c>
      <c r="B23" s="56"/>
      <c r="C23" s="56"/>
      <c r="D23" s="368">
        <v>34.276</v>
      </c>
      <c r="E23" s="368">
        <v>4.271</v>
      </c>
      <c r="F23" s="368">
        <v>1.269</v>
      </c>
      <c r="G23" s="368">
        <v>0.619</v>
      </c>
      <c r="H23" s="368">
        <v>0.395</v>
      </c>
      <c r="I23" s="368">
        <v>3.152</v>
      </c>
      <c r="J23" s="368">
        <v>0.081</v>
      </c>
      <c r="K23" s="352">
        <f t="shared" si="0"/>
        <v>44.06300000000001</v>
      </c>
      <c r="L23" s="368">
        <v>36.722</v>
      </c>
      <c r="M23" s="368">
        <v>2.065</v>
      </c>
      <c r="N23" s="234"/>
      <c r="O23" s="185"/>
    </row>
    <row r="24" spans="1:15" ht="16.5" customHeight="1">
      <c r="A24" s="56" t="s">
        <v>30</v>
      </c>
      <c r="B24" s="56"/>
      <c r="C24" s="56"/>
      <c r="D24" s="368">
        <v>41.129</v>
      </c>
      <c r="E24" s="368">
        <v>5.51</v>
      </c>
      <c r="F24" s="368">
        <v>1.793</v>
      </c>
      <c r="G24" s="368">
        <v>0.134</v>
      </c>
      <c r="H24" s="368">
        <v>0.692</v>
      </c>
      <c r="I24" s="368">
        <v>4.439</v>
      </c>
      <c r="J24" s="368">
        <v>0.282</v>
      </c>
      <c r="K24" s="352">
        <f t="shared" si="0"/>
        <v>53.97899999999999</v>
      </c>
      <c r="L24" s="368">
        <v>43.036</v>
      </c>
      <c r="M24" s="368">
        <v>2.104</v>
      </c>
      <c r="N24" s="234"/>
      <c r="O24" s="185"/>
    </row>
    <row r="25" spans="1:15" ht="16.5" customHeight="1">
      <c r="A25" s="56" t="s">
        <v>31</v>
      </c>
      <c r="B25" s="56"/>
      <c r="C25" s="56"/>
      <c r="D25" s="368">
        <v>53.621</v>
      </c>
      <c r="E25" s="368">
        <v>5.11</v>
      </c>
      <c r="F25" s="368">
        <v>1.608</v>
      </c>
      <c r="G25" s="368">
        <v>0.17</v>
      </c>
      <c r="H25" s="368">
        <v>0.7</v>
      </c>
      <c r="I25" s="368">
        <v>5.213</v>
      </c>
      <c r="J25" s="368">
        <v>0.142</v>
      </c>
      <c r="K25" s="352">
        <f t="shared" si="0"/>
        <v>66.564</v>
      </c>
      <c r="L25" s="368">
        <v>57.653</v>
      </c>
      <c r="M25" s="368">
        <v>3.632</v>
      </c>
      <c r="N25" s="234"/>
      <c r="O25" s="185"/>
    </row>
    <row r="26" spans="1:15" ht="16.5" customHeight="1">
      <c r="A26" s="56" t="s">
        <v>32</v>
      </c>
      <c r="B26" s="56"/>
      <c r="C26" s="56"/>
      <c r="D26" s="368">
        <v>121.206</v>
      </c>
      <c r="E26" s="368">
        <v>15.61</v>
      </c>
      <c r="F26" s="368">
        <v>2.348</v>
      </c>
      <c r="G26" s="368">
        <v>0.565</v>
      </c>
      <c r="H26" s="368">
        <v>2.799</v>
      </c>
      <c r="I26" s="368">
        <v>12.985</v>
      </c>
      <c r="J26" s="368">
        <v>0.408</v>
      </c>
      <c r="K26" s="352">
        <f t="shared" si="0"/>
        <v>155.92100000000002</v>
      </c>
      <c r="L26" s="368">
        <v>133.031</v>
      </c>
      <c r="M26" s="368">
        <v>9.148</v>
      </c>
      <c r="N26" s="234"/>
      <c r="O26" s="185"/>
    </row>
    <row r="27" spans="1:15" ht="16.5" customHeight="1">
      <c r="A27" s="56" t="s">
        <v>33</v>
      </c>
      <c r="B27" s="56"/>
      <c r="C27" s="56"/>
      <c r="D27" s="368">
        <v>9.633</v>
      </c>
      <c r="E27" s="368">
        <v>2.356</v>
      </c>
      <c r="F27" s="368">
        <v>0.574</v>
      </c>
      <c r="G27" s="368">
        <v>0.034</v>
      </c>
      <c r="H27" s="368">
        <v>0.177</v>
      </c>
      <c r="I27" s="368">
        <v>2.414</v>
      </c>
      <c r="J27" s="368">
        <v>0.193</v>
      </c>
      <c r="K27" s="352">
        <f t="shared" si="0"/>
        <v>15.380999999999998</v>
      </c>
      <c r="L27" s="368">
        <v>10.125</v>
      </c>
      <c r="M27" s="368">
        <v>0.506</v>
      </c>
      <c r="N27" s="234"/>
      <c r="O27" s="185"/>
    </row>
    <row r="28" spans="1:15" ht="16.5" customHeight="1">
      <c r="A28" s="56" t="s">
        <v>34</v>
      </c>
      <c r="B28" s="56"/>
      <c r="C28" s="56"/>
      <c r="D28" s="368">
        <v>68.598</v>
      </c>
      <c r="E28" s="368">
        <v>8.703</v>
      </c>
      <c r="F28" s="368">
        <v>2.056</v>
      </c>
      <c r="G28" s="368">
        <v>0.262</v>
      </c>
      <c r="H28" s="368">
        <v>0.798</v>
      </c>
      <c r="I28" s="368">
        <v>7.114</v>
      </c>
      <c r="J28" s="368">
        <v>0.25</v>
      </c>
      <c r="K28" s="352">
        <f t="shared" si="0"/>
        <v>87.781</v>
      </c>
      <c r="L28" s="368">
        <v>71.488</v>
      </c>
      <c r="M28" s="368">
        <v>3.94</v>
      </c>
      <c r="N28" s="234"/>
      <c r="O28" s="185"/>
    </row>
    <row r="29" spans="1:15" ht="16.5" customHeight="1">
      <c r="A29" s="56" t="s">
        <v>35</v>
      </c>
      <c r="B29" s="56"/>
      <c r="C29" s="56"/>
      <c r="D29" s="368">
        <v>67.362</v>
      </c>
      <c r="E29" s="368">
        <v>5.849</v>
      </c>
      <c r="F29" s="368">
        <v>1.629</v>
      </c>
      <c r="G29" s="368">
        <v>0.39</v>
      </c>
      <c r="H29" s="368">
        <v>1.212</v>
      </c>
      <c r="I29" s="368">
        <v>5.8</v>
      </c>
      <c r="J29" s="368">
        <v>0.164</v>
      </c>
      <c r="K29" s="352">
        <f t="shared" si="0"/>
        <v>82.406</v>
      </c>
      <c r="L29" s="368">
        <v>72.214</v>
      </c>
      <c r="M29" s="368">
        <v>4.804</v>
      </c>
      <c r="N29" s="234"/>
      <c r="O29" s="185"/>
    </row>
    <row r="30" spans="1:15" ht="16.5" customHeight="1">
      <c r="A30" s="56" t="s">
        <v>36</v>
      </c>
      <c r="B30" s="56"/>
      <c r="C30" s="56"/>
      <c r="D30" s="368">
        <v>54.272</v>
      </c>
      <c r="E30" s="368">
        <v>7.994</v>
      </c>
      <c r="F30" s="368">
        <v>1.707</v>
      </c>
      <c r="G30" s="368">
        <v>0.175</v>
      </c>
      <c r="H30" s="368">
        <v>1.574</v>
      </c>
      <c r="I30" s="368">
        <v>6.659</v>
      </c>
      <c r="J30" s="368">
        <v>0.309</v>
      </c>
      <c r="K30" s="352">
        <f t="shared" si="0"/>
        <v>72.69</v>
      </c>
      <c r="L30" s="368">
        <v>56.72</v>
      </c>
      <c r="M30" s="368">
        <v>3.281</v>
      </c>
      <c r="N30" s="234"/>
      <c r="O30" s="185"/>
    </row>
    <row r="31" spans="1:15" ht="16.5" customHeight="1">
      <c r="A31" s="56" t="s">
        <v>37</v>
      </c>
      <c r="B31" s="56"/>
      <c r="C31" s="56"/>
      <c r="D31" s="368">
        <v>10.697</v>
      </c>
      <c r="E31" s="368">
        <v>2.859</v>
      </c>
      <c r="F31" s="368">
        <v>0.495</v>
      </c>
      <c r="G31" s="368">
        <v>0.108</v>
      </c>
      <c r="H31" s="368">
        <v>0.293</v>
      </c>
      <c r="I31" s="368">
        <v>1.188</v>
      </c>
      <c r="J31" s="368">
        <v>0.153</v>
      </c>
      <c r="K31" s="352">
        <f t="shared" si="0"/>
        <v>15.793</v>
      </c>
      <c r="L31" s="368">
        <v>11.066</v>
      </c>
      <c r="M31" s="368">
        <v>0.773</v>
      </c>
      <c r="N31" s="234"/>
      <c r="O31" s="185"/>
    </row>
    <row r="32" spans="1:15" ht="16.5" customHeight="1">
      <c r="A32" s="56" t="s">
        <v>38</v>
      </c>
      <c r="B32" s="56"/>
      <c r="C32" s="56"/>
      <c r="D32" s="368">
        <v>49.274</v>
      </c>
      <c r="E32" s="368">
        <v>4.507</v>
      </c>
      <c r="F32" s="368">
        <v>1.44</v>
      </c>
      <c r="G32" s="368">
        <v>0.541</v>
      </c>
      <c r="H32" s="368">
        <v>0.309</v>
      </c>
      <c r="I32" s="368">
        <v>4.497</v>
      </c>
      <c r="J32" s="368">
        <v>0.141</v>
      </c>
      <c r="K32" s="352">
        <f t="shared" si="0"/>
        <v>60.70899999999999</v>
      </c>
      <c r="L32" s="368">
        <v>52.191</v>
      </c>
      <c r="M32" s="368">
        <v>2.634</v>
      </c>
      <c r="N32" s="234"/>
      <c r="O32" s="185"/>
    </row>
    <row r="33" spans="1:15" ht="16.5" customHeight="1">
      <c r="A33" s="56" t="s">
        <v>39</v>
      </c>
      <c r="B33" s="56"/>
      <c r="C33" s="56"/>
      <c r="D33" s="368">
        <v>127.653</v>
      </c>
      <c r="E33" s="368">
        <v>12.071</v>
      </c>
      <c r="F33" s="368">
        <v>2.741</v>
      </c>
      <c r="G33" s="368">
        <v>0.644</v>
      </c>
      <c r="H33" s="368">
        <v>2.455</v>
      </c>
      <c r="I33" s="368">
        <v>12.694</v>
      </c>
      <c r="J33" s="368">
        <v>0.442</v>
      </c>
      <c r="K33" s="352">
        <f t="shared" si="0"/>
        <v>158.70000000000005</v>
      </c>
      <c r="L33" s="368">
        <v>137.517</v>
      </c>
      <c r="M33" s="368">
        <v>9.025</v>
      </c>
      <c r="N33" s="234"/>
      <c r="O33" s="185"/>
    </row>
    <row r="34" spans="1:15" ht="16.5" customHeight="1">
      <c r="A34" s="56" t="s">
        <v>40</v>
      </c>
      <c r="B34" s="56"/>
      <c r="C34" s="56"/>
      <c r="D34" s="368">
        <v>47.23</v>
      </c>
      <c r="E34" s="368">
        <v>6.176</v>
      </c>
      <c r="F34" s="368">
        <v>0.947</v>
      </c>
      <c r="G34" s="368">
        <v>0.107</v>
      </c>
      <c r="H34" s="368">
        <v>0.668</v>
      </c>
      <c r="I34" s="368">
        <v>4.701</v>
      </c>
      <c r="J34" s="368">
        <v>0.13</v>
      </c>
      <c r="K34" s="352">
        <f t="shared" si="0"/>
        <v>59.959</v>
      </c>
      <c r="L34" s="368">
        <v>49.62</v>
      </c>
      <c r="M34" s="368">
        <v>10.287</v>
      </c>
      <c r="N34" s="234"/>
      <c r="O34" s="185"/>
    </row>
    <row r="35" spans="1:15" ht="16.5" customHeight="1">
      <c r="A35" s="56" t="s">
        <v>41</v>
      </c>
      <c r="B35" s="56"/>
      <c r="C35" s="56"/>
      <c r="D35" s="368">
        <v>31.506</v>
      </c>
      <c r="E35" s="368">
        <v>2.736</v>
      </c>
      <c r="F35" s="368">
        <v>0.746</v>
      </c>
      <c r="G35" s="368">
        <v>0.215</v>
      </c>
      <c r="H35" s="368">
        <v>0.228</v>
      </c>
      <c r="I35" s="368">
        <v>3.201</v>
      </c>
      <c r="J35" s="368">
        <v>0.058</v>
      </c>
      <c r="K35" s="352">
        <f t="shared" si="0"/>
        <v>38.690000000000005</v>
      </c>
      <c r="L35" s="368">
        <v>34.426</v>
      </c>
      <c r="M35" s="368">
        <v>2.085</v>
      </c>
      <c r="N35" s="234"/>
      <c r="O35" s="185"/>
    </row>
    <row r="36" spans="1:15" ht="16.5" customHeight="1">
      <c r="A36" s="56" t="s">
        <v>42</v>
      </c>
      <c r="B36" s="56"/>
      <c r="C36" s="56"/>
      <c r="D36" s="368">
        <v>72.982</v>
      </c>
      <c r="E36" s="368">
        <v>7.242</v>
      </c>
      <c r="F36" s="368">
        <v>2.3</v>
      </c>
      <c r="G36" s="368">
        <v>0.346</v>
      </c>
      <c r="H36" s="368">
        <v>2.414</v>
      </c>
      <c r="I36" s="368">
        <v>6.446</v>
      </c>
      <c r="J36" s="368">
        <v>0.38</v>
      </c>
      <c r="K36" s="352">
        <f t="shared" si="0"/>
        <v>92.11</v>
      </c>
      <c r="L36" s="368">
        <v>78.241</v>
      </c>
      <c r="M36" s="368">
        <v>4.502</v>
      </c>
      <c r="N36" s="234"/>
      <c r="O36" s="185"/>
    </row>
    <row r="37" spans="1:15" ht="16.5" customHeight="1">
      <c r="A37" s="56" t="s">
        <v>603</v>
      </c>
      <c r="B37" s="56"/>
      <c r="C37" s="56"/>
      <c r="D37" s="368">
        <v>0.566</v>
      </c>
      <c r="E37" s="368">
        <v>0.139</v>
      </c>
      <c r="F37" s="368">
        <v>0.012</v>
      </c>
      <c r="G37" s="368">
        <v>0.006</v>
      </c>
      <c r="H37" s="368">
        <v>0.042</v>
      </c>
      <c r="I37" s="368">
        <v>0.68</v>
      </c>
      <c r="J37" s="368">
        <v>0.011</v>
      </c>
      <c r="K37" s="352">
        <f t="shared" si="0"/>
        <v>1.456</v>
      </c>
      <c r="L37" s="368">
        <v>0.84</v>
      </c>
      <c r="M37" s="368">
        <v>0.138</v>
      </c>
      <c r="O37" s="185"/>
    </row>
    <row r="38" spans="1:15" ht="16.5" customHeight="1">
      <c r="A38" s="56"/>
      <c r="B38" s="56"/>
      <c r="C38" s="56"/>
      <c r="D38" s="368"/>
      <c r="E38" s="368"/>
      <c r="F38" s="368"/>
      <c r="G38" s="368"/>
      <c r="H38" s="368"/>
      <c r="I38" s="368"/>
      <c r="J38" s="368"/>
      <c r="K38" s="352"/>
      <c r="L38" s="368"/>
      <c r="M38" s="368"/>
      <c r="O38" s="185"/>
    </row>
    <row r="39" spans="1:13" ht="16.5" customHeight="1">
      <c r="A39" s="303" t="s">
        <v>43</v>
      </c>
      <c r="B39" s="303"/>
      <c r="C39" s="303"/>
      <c r="D39" s="379">
        <f>SUM(D5:D37)</f>
        <v>2129.5519999999997</v>
      </c>
      <c r="E39" s="379">
        <f aca="true" t="shared" si="1" ref="E39:M39">SUM(E5:E37)</f>
        <v>239.63699999999997</v>
      </c>
      <c r="F39" s="379">
        <f t="shared" si="1"/>
        <v>60.31699999999999</v>
      </c>
      <c r="G39" s="379">
        <f t="shared" si="1"/>
        <v>11.929000000000002</v>
      </c>
      <c r="H39" s="379">
        <f t="shared" si="1"/>
        <v>29.40800000000001</v>
      </c>
      <c r="I39" s="379">
        <f t="shared" si="1"/>
        <v>210.71899999999994</v>
      </c>
      <c r="J39" s="379">
        <f t="shared" si="1"/>
        <v>9.345000000000002</v>
      </c>
      <c r="K39" s="379">
        <f t="shared" si="1"/>
        <v>2690.907000000001</v>
      </c>
      <c r="L39" s="379">
        <f t="shared" si="1"/>
        <v>2264.384</v>
      </c>
      <c r="M39" s="379">
        <f t="shared" si="1"/>
        <v>174.05600000000004</v>
      </c>
    </row>
    <row r="40" ht="9" customHeight="1"/>
    <row r="41" ht="12.75">
      <c r="A41" t="s">
        <v>264</v>
      </c>
    </row>
    <row r="42" ht="12.75">
      <c r="A42" t="s">
        <v>265</v>
      </c>
    </row>
    <row r="43" ht="12.75">
      <c r="A43" t="s">
        <v>416</v>
      </c>
    </row>
    <row r="44" ht="12.75">
      <c r="A44" t="s">
        <v>501</v>
      </c>
    </row>
    <row r="45" ht="80.25" customHeight="1"/>
  </sheetData>
  <mergeCells count="1">
    <mergeCell ref="K2:M2"/>
  </mergeCells>
  <printOptions/>
  <pageMargins left="0.75" right="0.75" top="1" bottom="1" header="0.5" footer="0.5"/>
  <pageSetup fitToHeight="1" fitToWidth="1" horizontalDpi="600" verticalDpi="600" orientation="portrait" paperSize="9" scale="67" r:id="rId1"/>
  <headerFooter alignWithMargins="0">
    <oddHeader>&amp;R&amp;"Arial,Bold"&amp;14ROAD TRANSPORT VEHICLES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3.00390625" style="53" customWidth="1"/>
    <col min="2" max="2" width="10.8515625" style="53" customWidth="1"/>
    <col min="3" max="3" width="11.140625" style="53" customWidth="1"/>
    <col min="4" max="4" width="9.8515625" style="53" customWidth="1"/>
    <col min="5" max="5" width="1.7109375" style="53" customWidth="1"/>
    <col min="6" max="6" width="11.00390625" style="53" customWidth="1"/>
    <col min="7" max="7" width="11.57421875" style="53" customWidth="1"/>
    <col min="8" max="8" width="10.140625" style="53" customWidth="1"/>
    <col min="9" max="9" width="1.57421875" style="53" customWidth="1"/>
    <col min="10" max="10" width="14.7109375" style="53" customWidth="1"/>
    <col min="11" max="11" width="16.7109375" style="53" customWidth="1"/>
    <col min="12" max="16384" width="9.140625" style="53" customWidth="1"/>
  </cols>
  <sheetData>
    <row r="1" spans="1:9" ht="15.75">
      <c r="A1" s="111" t="s">
        <v>502</v>
      </c>
      <c r="B1" s="111"/>
      <c r="C1" s="111"/>
      <c r="D1" s="111"/>
      <c r="E1" s="111"/>
      <c r="F1" s="111"/>
      <c r="G1" s="111"/>
      <c r="I1" s="111"/>
    </row>
    <row r="2" spans="1:9" ht="15.75">
      <c r="A2" s="53" t="s">
        <v>630</v>
      </c>
      <c r="B2" s="111"/>
      <c r="C2" s="111"/>
      <c r="D2" s="111"/>
      <c r="E2" s="111"/>
      <c r="F2" s="111"/>
      <c r="G2" s="111"/>
      <c r="H2" s="111"/>
      <c r="I2" s="111"/>
    </row>
    <row r="3" spans="1:11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54"/>
      <c r="K3" s="144"/>
    </row>
    <row r="4" spans="1:11" ht="15.75" customHeight="1">
      <c r="A4" s="304"/>
      <c r="B4" s="619" t="s">
        <v>503</v>
      </c>
      <c r="C4" s="619" t="s">
        <v>504</v>
      </c>
      <c r="D4" s="619" t="s">
        <v>46</v>
      </c>
      <c r="E4" s="308"/>
      <c r="F4" s="619" t="s">
        <v>505</v>
      </c>
      <c r="G4" s="619" t="s">
        <v>506</v>
      </c>
      <c r="H4" s="619" t="s">
        <v>46</v>
      </c>
      <c r="I4" s="308"/>
      <c r="J4" s="619" t="s">
        <v>555</v>
      </c>
      <c r="K4" s="619" t="s">
        <v>556</v>
      </c>
    </row>
    <row r="5" spans="1:11" ht="47.25" customHeight="1">
      <c r="A5" s="144"/>
      <c r="B5" s="620"/>
      <c r="C5" s="620"/>
      <c r="D5" s="620"/>
      <c r="E5" s="283"/>
      <c r="F5" s="620"/>
      <c r="G5" s="620"/>
      <c r="H5" s="620"/>
      <c r="I5" s="283"/>
      <c r="J5" s="620"/>
      <c r="K5" s="620"/>
    </row>
    <row r="6" spans="1:11" ht="15.75">
      <c r="A6" s="108" t="s">
        <v>151</v>
      </c>
      <c r="B6" s="108"/>
      <c r="C6" s="108"/>
      <c r="D6" s="54"/>
      <c r="E6" s="54"/>
      <c r="F6" s="54"/>
      <c r="G6" s="108"/>
      <c r="H6" s="54"/>
      <c r="I6" s="54"/>
      <c r="J6" s="408"/>
      <c r="K6" s="408"/>
    </row>
    <row r="7" spans="1:11" ht="15.75">
      <c r="A7" s="54" t="s">
        <v>168</v>
      </c>
      <c r="B7" s="203">
        <v>1020</v>
      </c>
      <c r="C7" s="203">
        <v>207</v>
      </c>
      <c r="D7" s="204">
        <v>1227</v>
      </c>
      <c r="E7" s="203"/>
      <c r="F7" s="203">
        <v>1431</v>
      </c>
      <c r="G7" s="203">
        <v>9</v>
      </c>
      <c r="H7" s="204">
        <v>1440</v>
      </c>
      <c r="I7" s="203"/>
      <c r="J7" s="203">
        <v>461</v>
      </c>
      <c r="K7" s="101" t="s">
        <v>662</v>
      </c>
    </row>
    <row r="8" spans="1:11" ht="15.75">
      <c r="A8" s="53" t="s">
        <v>12</v>
      </c>
      <c r="B8" s="203">
        <v>488</v>
      </c>
      <c r="C8" s="203">
        <v>242</v>
      </c>
      <c r="D8" s="204">
        <v>730</v>
      </c>
      <c r="E8" s="218"/>
      <c r="F8" s="203">
        <v>1727</v>
      </c>
      <c r="G8" s="203">
        <v>94</v>
      </c>
      <c r="H8" s="204">
        <v>1821</v>
      </c>
      <c r="I8" s="218"/>
      <c r="J8" s="203">
        <v>35</v>
      </c>
      <c r="K8" s="194">
        <v>40</v>
      </c>
    </row>
    <row r="9" spans="1:11" ht="15.75">
      <c r="A9" s="53" t="s">
        <v>13</v>
      </c>
      <c r="B9" s="203">
        <v>138</v>
      </c>
      <c r="C9" s="203">
        <v>65</v>
      </c>
      <c r="D9" s="204">
        <v>203</v>
      </c>
      <c r="E9" s="218"/>
      <c r="F9" s="203">
        <v>255</v>
      </c>
      <c r="G9" s="203">
        <v>91</v>
      </c>
      <c r="H9" s="204">
        <v>346</v>
      </c>
      <c r="I9" s="218"/>
      <c r="J9" s="203">
        <v>9</v>
      </c>
      <c r="K9" s="194">
        <v>8</v>
      </c>
    </row>
    <row r="10" spans="1:11" ht="15.75">
      <c r="A10" s="53" t="s">
        <v>14</v>
      </c>
      <c r="B10" s="203">
        <v>192</v>
      </c>
      <c r="C10" s="203">
        <v>43</v>
      </c>
      <c r="D10" s="204">
        <v>235</v>
      </c>
      <c r="E10" s="218"/>
      <c r="F10" s="203">
        <v>375</v>
      </c>
      <c r="G10" s="203">
        <v>47</v>
      </c>
      <c r="H10" s="204">
        <v>422</v>
      </c>
      <c r="I10" s="218"/>
      <c r="J10" s="597" t="s">
        <v>662</v>
      </c>
      <c r="K10" s="101" t="s">
        <v>662</v>
      </c>
    </row>
    <row r="11" spans="1:11" ht="15.75">
      <c r="A11" s="53" t="s">
        <v>15</v>
      </c>
      <c r="B11" s="203">
        <v>40</v>
      </c>
      <c r="C11" s="203">
        <v>79</v>
      </c>
      <c r="D11" s="204">
        <v>119</v>
      </c>
      <c r="E11" s="218"/>
      <c r="F11" s="203">
        <v>307</v>
      </c>
      <c r="G11" s="203">
        <v>7</v>
      </c>
      <c r="H11" s="204">
        <v>314</v>
      </c>
      <c r="I11" s="218"/>
      <c r="J11" s="203">
        <v>5</v>
      </c>
      <c r="K11" s="194">
        <v>2</v>
      </c>
    </row>
    <row r="12" spans="1:11" ht="15.75">
      <c r="A12" s="53" t="s">
        <v>16</v>
      </c>
      <c r="B12" s="203">
        <v>183</v>
      </c>
      <c r="C12" s="203">
        <v>122</v>
      </c>
      <c r="D12" s="204">
        <v>305</v>
      </c>
      <c r="E12" s="218"/>
      <c r="F12" s="203">
        <v>611</v>
      </c>
      <c r="G12" s="203">
        <v>25</v>
      </c>
      <c r="H12" s="204">
        <v>636</v>
      </c>
      <c r="I12" s="218"/>
      <c r="J12" s="203">
        <v>4</v>
      </c>
      <c r="K12" s="194">
        <v>5</v>
      </c>
    </row>
    <row r="13" spans="1:11" ht="15.75">
      <c r="A13" s="53" t="s">
        <v>17</v>
      </c>
      <c r="B13" s="203">
        <v>633</v>
      </c>
      <c r="C13" s="203">
        <v>190</v>
      </c>
      <c r="D13" s="204">
        <v>823</v>
      </c>
      <c r="E13" s="218">
        <v>1234</v>
      </c>
      <c r="F13" s="203">
        <v>1353</v>
      </c>
      <c r="G13" s="203">
        <v>23</v>
      </c>
      <c r="H13" s="204">
        <v>1376</v>
      </c>
      <c r="I13" s="218"/>
      <c r="J13" s="203">
        <v>327</v>
      </c>
      <c r="K13" s="101">
        <v>0</v>
      </c>
    </row>
    <row r="14" spans="1:11" ht="15.75">
      <c r="A14" s="53" t="s">
        <v>18</v>
      </c>
      <c r="B14" s="203">
        <v>125</v>
      </c>
      <c r="C14" s="203">
        <v>133</v>
      </c>
      <c r="D14" s="204">
        <v>258</v>
      </c>
      <c r="E14" s="218"/>
      <c r="F14" s="203">
        <v>598</v>
      </c>
      <c r="G14" s="203">
        <v>18</v>
      </c>
      <c r="H14" s="204">
        <v>616</v>
      </c>
      <c r="I14" s="218"/>
      <c r="J14" s="203">
        <v>24</v>
      </c>
      <c r="K14" s="194">
        <v>6</v>
      </c>
    </row>
    <row r="15" spans="1:11" ht="15.75">
      <c r="A15" s="53" t="s">
        <v>19</v>
      </c>
      <c r="B15" s="203">
        <v>307</v>
      </c>
      <c r="C15" s="203">
        <v>289</v>
      </c>
      <c r="D15" s="204">
        <v>596</v>
      </c>
      <c r="E15" s="218"/>
      <c r="F15" s="203">
        <v>843</v>
      </c>
      <c r="G15" s="203">
        <v>12</v>
      </c>
      <c r="H15" s="204">
        <v>855</v>
      </c>
      <c r="I15" s="218"/>
      <c r="J15" s="597">
        <v>75</v>
      </c>
      <c r="K15" s="101" t="s">
        <v>53</v>
      </c>
    </row>
    <row r="16" spans="1:11" ht="15.75">
      <c r="A16" s="53" t="s">
        <v>20</v>
      </c>
      <c r="B16" s="203">
        <v>124</v>
      </c>
      <c r="C16" s="203">
        <v>117</v>
      </c>
      <c r="D16" s="204">
        <v>241</v>
      </c>
      <c r="E16" s="218"/>
      <c r="F16" s="597">
        <v>389</v>
      </c>
      <c r="G16" s="597">
        <v>0</v>
      </c>
      <c r="H16" s="204">
        <v>389</v>
      </c>
      <c r="I16" s="218"/>
      <c r="J16" s="203">
        <v>124</v>
      </c>
      <c r="K16" s="101">
        <v>0</v>
      </c>
    </row>
    <row r="17" spans="1:11" ht="15.75">
      <c r="A17" s="53" t="s">
        <v>21</v>
      </c>
      <c r="B17" s="203">
        <v>75</v>
      </c>
      <c r="C17" s="203">
        <v>449</v>
      </c>
      <c r="D17" s="204">
        <v>524</v>
      </c>
      <c r="E17" s="218"/>
      <c r="F17" s="203">
        <v>100</v>
      </c>
      <c r="G17" s="203">
        <v>544</v>
      </c>
      <c r="H17" s="204">
        <v>644</v>
      </c>
      <c r="I17" s="218"/>
      <c r="J17" s="203">
        <v>3</v>
      </c>
      <c r="K17" s="366">
        <v>1</v>
      </c>
    </row>
    <row r="18" spans="1:11" ht="15.75">
      <c r="A18" s="53" t="s">
        <v>154</v>
      </c>
      <c r="B18" s="203">
        <v>1316</v>
      </c>
      <c r="C18" s="203">
        <v>954</v>
      </c>
      <c r="D18" s="204">
        <v>2270</v>
      </c>
      <c r="E18" s="218"/>
      <c r="F18" s="203">
        <v>3360</v>
      </c>
      <c r="G18" s="203">
        <v>1630</v>
      </c>
      <c r="H18" s="204">
        <v>4990</v>
      </c>
      <c r="I18" s="218"/>
      <c r="J18" s="203">
        <v>1316</v>
      </c>
      <c r="K18" s="366">
        <v>11</v>
      </c>
    </row>
    <row r="19" spans="1:11" ht="15.75">
      <c r="A19" s="53" t="s">
        <v>155</v>
      </c>
      <c r="B19" s="203">
        <v>92</v>
      </c>
      <c r="C19" s="203">
        <v>20</v>
      </c>
      <c r="D19" s="204">
        <v>112</v>
      </c>
      <c r="E19" s="218"/>
      <c r="F19" s="203">
        <v>172</v>
      </c>
      <c r="G19" s="203">
        <v>20</v>
      </c>
      <c r="H19" s="204">
        <v>192</v>
      </c>
      <c r="I19" s="218"/>
      <c r="J19" s="597">
        <v>1</v>
      </c>
      <c r="K19" s="597">
        <v>0</v>
      </c>
    </row>
    <row r="20" spans="1:11" ht="15.75">
      <c r="A20" s="53" t="s">
        <v>24</v>
      </c>
      <c r="B20" s="203">
        <v>441</v>
      </c>
      <c r="C20" s="203">
        <v>77</v>
      </c>
      <c r="D20" s="204">
        <v>518</v>
      </c>
      <c r="E20" s="218"/>
      <c r="F20" s="203">
        <v>564</v>
      </c>
      <c r="G20" s="203">
        <v>98</v>
      </c>
      <c r="H20" s="204">
        <v>662</v>
      </c>
      <c r="I20" s="218"/>
      <c r="J20" s="203">
        <v>95</v>
      </c>
      <c r="K20" s="194">
        <v>10</v>
      </c>
    </row>
    <row r="21" spans="1:11" ht="15.75">
      <c r="A21" s="53" t="s">
        <v>25</v>
      </c>
      <c r="B21" s="203">
        <v>476</v>
      </c>
      <c r="C21" s="203">
        <v>323</v>
      </c>
      <c r="D21" s="204">
        <v>799</v>
      </c>
      <c r="E21" s="218"/>
      <c r="F21" s="597">
        <v>1913</v>
      </c>
      <c r="G21" s="597"/>
      <c r="H21" s="204">
        <v>1913</v>
      </c>
      <c r="I21" s="218"/>
      <c r="J21" s="597">
        <v>37</v>
      </c>
      <c r="K21" s="194">
        <v>50</v>
      </c>
    </row>
    <row r="22" spans="1:11" ht="15.75">
      <c r="A22" s="53" t="s">
        <v>156</v>
      </c>
      <c r="B22" s="203">
        <v>1425</v>
      </c>
      <c r="C22" s="203">
        <v>2640</v>
      </c>
      <c r="D22" s="204">
        <v>4065</v>
      </c>
      <c r="E22" s="218"/>
      <c r="F22" s="203">
        <v>2968</v>
      </c>
      <c r="G22" s="203">
        <v>3355</v>
      </c>
      <c r="H22" s="204">
        <v>6323</v>
      </c>
      <c r="I22" s="218"/>
      <c r="J22" s="203">
        <v>1425</v>
      </c>
      <c r="K22" s="366">
        <v>21</v>
      </c>
    </row>
    <row r="23" spans="1:11" ht="15.75">
      <c r="A23" s="53" t="s">
        <v>27</v>
      </c>
      <c r="B23" s="203">
        <v>519</v>
      </c>
      <c r="C23" s="203">
        <v>126</v>
      </c>
      <c r="D23" s="204">
        <v>645</v>
      </c>
      <c r="E23" s="218"/>
      <c r="F23" s="203">
        <v>813</v>
      </c>
      <c r="G23" s="203">
        <v>173</v>
      </c>
      <c r="H23" s="204">
        <v>986</v>
      </c>
      <c r="I23" s="218"/>
      <c r="J23" s="203">
        <v>28</v>
      </c>
      <c r="K23" s="194">
        <v>11</v>
      </c>
    </row>
    <row r="24" spans="1:11" ht="15.75">
      <c r="A24" s="53" t="s">
        <v>28</v>
      </c>
      <c r="B24" s="203">
        <v>244</v>
      </c>
      <c r="C24" s="203">
        <v>77</v>
      </c>
      <c r="D24" s="204">
        <v>321</v>
      </c>
      <c r="E24" s="218"/>
      <c r="F24" s="597">
        <v>804</v>
      </c>
      <c r="G24" s="597" t="s">
        <v>661</v>
      </c>
      <c r="H24" s="204">
        <v>804</v>
      </c>
      <c r="I24" s="218"/>
      <c r="J24" s="203">
        <v>22</v>
      </c>
      <c r="K24" s="194">
        <v>1</v>
      </c>
    </row>
    <row r="25" spans="1:11" ht="15.75">
      <c r="A25" s="53" t="s">
        <v>29</v>
      </c>
      <c r="B25" s="203">
        <v>52</v>
      </c>
      <c r="C25" s="203">
        <v>123</v>
      </c>
      <c r="D25" s="204">
        <v>175</v>
      </c>
      <c r="E25" s="218"/>
      <c r="F25" s="203">
        <v>107</v>
      </c>
      <c r="G25" s="203">
        <v>289</v>
      </c>
      <c r="H25" s="204">
        <v>396</v>
      </c>
      <c r="I25" s="218"/>
      <c r="J25" s="203">
        <v>52</v>
      </c>
      <c r="K25" s="366"/>
    </row>
    <row r="26" spans="1:11" ht="15.75">
      <c r="A26" s="53" t="s">
        <v>30</v>
      </c>
      <c r="B26" s="203">
        <v>201</v>
      </c>
      <c r="C26" s="203">
        <v>21</v>
      </c>
      <c r="D26" s="204">
        <v>222</v>
      </c>
      <c r="E26" s="218"/>
      <c r="F26" s="203">
        <v>591</v>
      </c>
      <c r="G26" s="203">
        <v>12</v>
      </c>
      <c r="H26" s="204">
        <v>603</v>
      </c>
      <c r="I26" s="218"/>
      <c r="J26" s="203">
        <v>7</v>
      </c>
      <c r="K26" s="194">
        <v>2</v>
      </c>
    </row>
    <row r="27" spans="1:11" ht="15.75">
      <c r="A27" s="53" t="s">
        <v>31</v>
      </c>
      <c r="B27" s="203">
        <v>215</v>
      </c>
      <c r="C27" s="203">
        <v>88</v>
      </c>
      <c r="D27" s="204">
        <v>303</v>
      </c>
      <c r="E27" s="218"/>
      <c r="F27" s="203">
        <v>630</v>
      </c>
      <c r="G27" s="203">
        <v>3</v>
      </c>
      <c r="H27" s="204">
        <v>633</v>
      </c>
      <c r="I27" s="218"/>
      <c r="J27" s="203">
        <v>34</v>
      </c>
      <c r="K27" s="194">
        <v>2</v>
      </c>
    </row>
    <row r="28" spans="1:11" ht="15.75">
      <c r="A28" s="53" t="s">
        <v>32</v>
      </c>
      <c r="B28" s="203">
        <v>499</v>
      </c>
      <c r="C28" s="203">
        <v>1221</v>
      </c>
      <c r="D28" s="204">
        <v>1720</v>
      </c>
      <c r="E28" s="218"/>
      <c r="F28" s="203">
        <v>1400</v>
      </c>
      <c r="G28" s="203">
        <v>1373</v>
      </c>
      <c r="H28" s="204">
        <v>2773</v>
      </c>
      <c r="I28" s="218"/>
      <c r="J28" s="203">
        <v>155</v>
      </c>
      <c r="K28" s="366">
        <v>8</v>
      </c>
    </row>
    <row r="29" spans="1:11" ht="15.75">
      <c r="A29" s="53" t="s">
        <v>33</v>
      </c>
      <c r="B29" s="203">
        <v>30</v>
      </c>
      <c r="C29" s="203">
        <v>10</v>
      </c>
      <c r="D29" s="204">
        <v>40</v>
      </c>
      <c r="E29" s="218"/>
      <c r="F29" s="203">
        <v>99</v>
      </c>
      <c r="G29" s="203">
        <v>5</v>
      </c>
      <c r="H29" s="204">
        <v>104</v>
      </c>
      <c r="I29" s="218"/>
      <c r="J29" s="597">
        <v>2</v>
      </c>
      <c r="K29" s="366">
        <v>0</v>
      </c>
    </row>
    <row r="30" spans="1:11" ht="15.75">
      <c r="A30" s="53" t="s">
        <v>34</v>
      </c>
      <c r="B30" s="203">
        <v>108</v>
      </c>
      <c r="C30" s="203">
        <v>143</v>
      </c>
      <c r="D30" s="204">
        <v>251</v>
      </c>
      <c r="E30" s="218"/>
      <c r="F30" s="597">
        <v>593</v>
      </c>
      <c r="G30" s="597">
        <v>0</v>
      </c>
      <c r="H30" s="204">
        <v>593</v>
      </c>
      <c r="I30" s="218"/>
      <c r="J30" s="366">
        <v>5</v>
      </c>
      <c r="K30" s="101">
        <v>16</v>
      </c>
    </row>
    <row r="31" spans="1:11" ht="15.75">
      <c r="A31" s="53" t="s">
        <v>35</v>
      </c>
      <c r="B31" s="203">
        <v>214</v>
      </c>
      <c r="C31" s="203">
        <v>744</v>
      </c>
      <c r="D31" s="204">
        <v>958</v>
      </c>
      <c r="E31" s="218"/>
      <c r="F31" s="203">
        <v>455</v>
      </c>
      <c r="G31" s="203">
        <v>915</v>
      </c>
      <c r="H31" s="204">
        <v>1370</v>
      </c>
      <c r="I31" s="218"/>
      <c r="J31" s="203">
        <v>211</v>
      </c>
      <c r="K31" s="194">
        <v>20</v>
      </c>
    </row>
    <row r="32" spans="1:11" ht="15.75">
      <c r="A32" s="53" t="s">
        <v>36</v>
      </c>
      <c r="B32" s="203">
        <v>219</v>
      </c>
      <c r="C32" s="203">
        <v>93</v>
      </c>
      <c r="D32" s="204">
        <v>312</v>
      </c>
      <c r="E32" s="218"/>
      <c r="F32" s="203">
        <v>381</v>
      </c>
      <c r="G32" s="203">
        <v>34</v>
      </c>
      <c r="H32" s="204">
        <v>415</v>
      </c>
      <c r="I32" s="218"/>
      <c r="J32" s="203">
        <v>5</v>
      </c>
      <c r="K32" s="366">
        <v>22</v>
      </c>
    </row>
    <row r="33" spans="1:11" ht="15.75">
      <c r="A33" s="53" t="s">
        <v>37</v>
      </c>
      <c r="B33" s="203">
        <v>89</v>
      </c>
      <c r="C33" s="203">
        <v>59</v>
      </c>
      <c r="D33" s="204">
        <v>148</v>
      </c>
      <c r="E33" s="218"/>
      <c r="F33" s="203">
        <v>341</v>
      </c>
      <c r="G33" s="203">
        <v>62</v>
      </c>
      <c r="H33" s="204">
        <v>403</v>
      </c>
      <c r="I33" s="218"/>
      <c r="J33" s="597">
        <v>3</v>
      </c>
      <c r="K33" s="366">
        <v>0</v>
      </c>
    </row>
    <row r="34" spans="1:11" ht="15.75">
      <c r="A34" s="53" t="s">
        <v>38</v>
      </c>
      <c r="B34" s="203">
        <v>124</v>
      </c>
      <c r="C34" s="203">
        <v>54</v>
      </c>
      <c r="D34" s="204">
        <v>178</v>
      </c>
      <c r="E34" s="218"/>
      <c r="F34" s="203">
        <v>510</v>
      </c>
      <c r="G34" s="203">
        <v>101</v>
      </c>
      <c r="H34" s="204">
        <v>611</v>
      </c>
      <c r="I34" s="218"/>
      <c r="J34" s="203">
        <v>124</v>
      </c>
      <c r="K34" s="366">
        <v>0</v>
      </c>
    </row>
    <row r="35" spans="1:11" ht="15.75">
      <c r="A35" s="53" t="s">
        <v>39</v>
      </c>
      <c r="B35" s="203">
        <v>340</v>
      </c>
      <c r="C35" s="203">
        <v>1166</v>
      </c>
      <c r="D35" s="204">
        <v>1506</v>
      </c>
      <c r="E35" s="218"/>
      <c r="F35" s="203">
        <v>717</v>
      </c>
      <c r="G35" s="203">
        <v>1425</v>
      </c>
      <c r="H35" s="204">
        <v>2142</v>
      </c>
      <c r="I35" s="218"/>
      <c r="J35" s="203">
        <v>32</v>
      </c>
      <c r="K35" s="194">
        <v>54</v>
      </c>
    </row>
    <row r="36" spans="1:11" ht="15.75">
      <c r="A36" s="53" t="s">
        <v>40</v>
      </c>
      <c r="B36" s="203">
        <v>69</v>
      </c>
      <c r="C36" s="203">
        <v>119</v>
      </c>
      <c r="D36" s="204">
        <v>188</v>
      </c>
      <c r="E36" s="218"/>
      <c r="F36" s="203">
        <v>404</v>
      </c>
      <c r="G36" s="203">
        <v>31</v>
      </c>
      <c r="H36" s="204">
        <v>435</v>
      </c>
      <c r="I36" s="218"/>
      <c r="J36" s="203">
        <v>28</v>
      </c>
      <c r="K36" s="194">
        <v>24</v>
      </c>
    </row>
    <row r="37" spans="1:11" ht="15.75">
      <c r="A37" s="53" t="s">
        <v>41</v>
      </c>
      <c r="B37" s="203">
        <v>336</v>
      </c>
      <c r="C37" s="203">
        <v>12</v>
      </c>
      <c r="D37" s="204">
        <v>348</v>
      </c>
      <c r="E37" s="218"/>
      <c r="F37" s="597">
        <v>490</v>
      </c>
      <c r="G37" s="597">
        <v>0</v>
      </c>
      <c r="H37" s="204">
        <v>490</v>
      </c>
      <c r="I37" s="218"/>
      <c r="J37" s="203">
        <v>171</v>
      </c>
      <c r="K37" s="597">
        <v>0</v>
      </c>
    </row>
    <row r="38" spans="1:11" ht="15.75">
      <c r="A38" s="53" t="s">
        <v>42</v>
      </c>
      <c r="B38" s="203">
        <v>174</v>
      </c>
      <c r="C38" s="203">
        <v>274</v>
      </c>
      <c r="D38" s="204">
        <v>448</v>
      </c>
      <c r="E38" s="218"/>
      <c r="F38" s="203">
        <v>309</v>
      </c>
      <c r="G38" s="203">
        <v>554</v>
      </c>
      <c r="H38" s="204">
        <v>863</v>
      </c>
      <c r="I38" s="218"/>
      <c r="J38" s="203">
        <v>94</v>
      </c>
      <c r="K38" s="194">
        <v>28</v>
      </c>
    </row>
    <row r="39" spans="2:9" ht="15">
      <c r="B39" s="102"/>
      <c r="C39" s="102"/>
      <c r="D39" s="102"/>
      <c r="E39" s="102"/>
      <c r="F39" s="102"/>
      <c r="G39" s="102"/>
      <c r="H39" s="102"/>
      <c r="I39" s="102"/>
    </row>
    <row r="40" spans="1:11" ht="15.75">
      <c r="A40" s="144" t="s">
        <v>43</v>
      </c>
      <c r="B40" s="305">
        <f>SUM(B7:B38)</f>
        <v>10508</v>
      </c>
      <c r="C40" s="305">
        <f aca="true" t="shared" si="0" ref="C40:K40">SUM(C7:C38)</f>
        <v>10280</v>
      </c>
      <c r="D40" s="305">
        <f t="shared" si="0"/>
        <v>20788</v>
      </c>
      <c r="E40" s="305"/>
      <c r="F40" s="305">
        <f t="shared" si="0"/>
        <v>25610</v>
      </c>
      <c r="G40" s="305">
        <f t="shared" si="0"/>
        <v>10950</v>
      </c>
      <c r="H40" s="305">
        <f t="shared" si="0"/>
        <v>36560</v>
      </c>
      <c r="I40" s="306" t="s">
        <v>369</v>
      </c>
      <c r="J40" s="307">
        <f t="shared" si="0"/>
        <v>4914</v>
      </c>
      <c r="K40" s="307">
        <f t="shared" si="0"/>
        <v>342</v>
      </c>
    </row>
    <row r="41" ht="4.5" customHeight="1"/>
    <row r="42" ht="15">
      <c r="A42" s="112" t="s">
        <v>394</v>
      </c>
    </row>
  </sheetData>
  <mergeCells count="8">
    <mergeCell ref="B4:B5"/>
    <mergeCell ref="J4:J5"/>
    <mergeCell ref="K4:K5"/>
    <mergeCell ref="H4:H5"/>
    <mergeCell ref="C4:C5"/>
    <mergeCell ref="D4:D5"/>
    <mergeCell ref="F4:F5"/>
    <mergeCell ref="G4:G5"/>
  </mergeCells>
  <printOptions/>
  <pageMargins left="0.5511811023622047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&amp;R&amp;"Arial,Bold"&amp;14ROAD TRANSPORT VEHICLES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85" zoomScaleNormal="85" workbookViewId="0" topLeftCell="A1">
      <selection activeCell="U37" sqref="U37"/>
    </sheetView>
  </sheetViews>
  <sheetFormatPr defaultColWidth="9.140625" defaultRowHeight="12.75"/>
  <cols>
    <col min="1" max="1" width="28.140625" style="53" customWidth="1"/>
    <col min="2" max="9" width="7.140625" style="53" hidden="1" customWidth="1"/>
    <col min="10" max="10" width="9.57421875" style="53" hidden="1" customWidth="1"/>
    <col min="11" max="12" width="10.140625" style="53" customWidth="1"/>
    <col min="13" max="13" width="9.7109375" style="53" customWidth="1"/>
    <col min="14" max="14" width="10.140625" style="53" customWidth="1"/>
    <col min="15" max="16" width="10.8515625" style="53" customWidth="1"/>
    <col min="17" max="17" width="9.28125" style="53" customWidth="1"/>
    <col min="18" max="18" width="8.8515625" style="53" customWidth="1"/>
    <col min="19" max="16384" width="9.140625" style="53" customWidth="1"/>
  </cols>
  <sheetData>
    <row r="1" spans="1:9" ht="15.75">
      <c r="A1" s="108" t="s">
        <v>631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54" t="s">
        <v>225</v>
      </c>
      <c r="B2" s="54"/>
      <c r="C2" s="54"/>
      <c r="D2" s="54"/>
      <c r="E2" s="54"/>
      <c r="F2" s="54"/>
      <c r="G2" s="54"/>
      <c r="H2" s="54"/>
      <c r="I2" s="54"/>
    </row>
    <row r="3" spans="1:17" ht="17.25" customHeight="1">
      <c r="A3" s="304" t="s">
        <v>45</v>
      </c>
      <c r="B3" s="304"/>
      <c r="C3" s="304"/>
      <c r="D3" s="304"/>
      <c r="E3" s="304"/>
      <c r="F3" s="304"/>
      <c r="G3" s="304"/>
      <c r="H3" s="304"/>
      <c r="I3" s="304"/>
      <c r="K3" s="308" t="s">
        <v>143</v>
      </c>
      <c r="L3" s="308" t="s">
        <v>632</v>
      </c>
      <c r="M3" s="308" t="s">
        <v>633</v>
      </c>
      <c r="N3" s="308" t="s">
        <v>634</v>
      </c>
      <c r="O3" s="308" t="s">
        <v>46</v>
      </c>
      <c r="P3" s="308" t="s">
        <v>46</v>
      </c>
      <c r="Q3" s="308" t="s">
        <v>163</v>
      </c>
    </row>
    <row r="4" spans="1:17" ht="17.25" customHeight="1">
      <c r="A4" s="108"/>
      <c r="B4" s="108"/>
      <c r="C4" s="108"/>
      <c r="D4" s="108"/>
      <c r="E4" s="108"/>
      <c r="F4" s="108"/>
      <c r="G4" s="108"/>
      <c r="H4" s="108"/>
      <c r="I4" s="108"/>
      <c r="K4" s="117">
        <v>1997</v>
      </c>
      <c r="L4" s="117">
        <v>2001</v>
      </c>
      <c r="M4" s="117">
        <v>2006</v>
      </c>
      <c r="N4" s="117">
        <v>2011</v>
      </c>
      <c r="O4" s="117"/>
      <c r="P4" s="117" t="s">
        <v>47</v>
      </c>
      <c r="Q4" s="117" t="s">
        <v>162</v>
      </c>
    </row>
    <row r="5" spans="1:17" ht="21" customHeight="1">
      <c r="A5" s="144"/>
      <c r="B5" s="144"/>
      <c r="C5" s="144"/>
      <c r="D5" s="144"/>
      <c r="E5" s="144"/>
      <c r="F5" s="144"/>
      <c r="G5" s="144"/>
      <c r="H5" s="144"/>
      <c r="I5" s="144"/>
      <c r="K5" s="283"/>
      <c r="L5" s="283"/>
      <c r="M5" s="283"/>
      <c r="N5" s="283"/>
      <c r="O5" s="283"/>
      <c r="P5" s="283"/>
      <c r="Q5" s="283" t="s">
        <v>227</v>
      </c>
    </row>
    <row r="6" spans="1:17" ht="15.75" customHeight="1">
      <c r="A6" s="54"/>
      <c r="B6" s="54"/>
      <c r="C6" s="54"/>
      <c r="D6" s="54"/>
      <c r="E6" s="54"/>
      <c r="F6" s="54"/>
      <c r="G6" s="54"/>
      <c r="H6" s="54"/>
      <c r="I6" s="54"/>
      <c r="N6" s="100" t="s">
        <v>48</v>
      </c>
      <c r="P6" s="100" t="s">
        <v>10</v>
      </c>
      <c r="Q6" s="100" t="s">
        <v>49</v>
      </c>
    </row>
    <row r="7" spans="1:15" ht="9" customHeight="1">
      <c r="A7" s="54"/>
      <c r="B7" s="54"/>
      <c r="C7" s="54"/>
      <c r="D7" s="54"/>
      <c r="E7" s="54"/>
      <c r="F7" s="54"/>
      <c r="G7" s="54"/>
      <c r="H7" s="54"/>
      <c r="I7" s="54"/>
      <c r="K7" s="84"/>
      <c r="L7" s="84"/>
      <c r="M7" s="88"/>
      <c r="N7" s="89"/>
      <c r="O7" s="90"/>
    </row>
    <row r="8" spans="1:18" ht="17.25" customHeight="1">
      <c r="A8" s="54" t="s">
        <v>7</v>
      </c>
      <c r="B8" s="54"/>
      <c r="C8" s="54"/>
      <c r="D8" s="54"/>
      <c r="E8" s="54"/>
      <c r="F8" s="54"/>
      <c r="G8" s="54"/>
      <c r="H8" s="54"/>
      <c r="I8" s="54"/>
      <c r="K8" s="438">
        <v>2.185304760405354</v>
      </c>
      <c r="L8" s="438">
        <v>15.107574786139898</v>
      </c>
      <c r="M8" s="438">
        <v>40.86026906253575</v>
      </c>
      <c r="N8" s="438">
        <v>41.84685139091901</v>
      </c>
      <c r="O8" s="438">
        <f>SUM(K8:N8)</f>
        <v>100</v>
      </c>
      <c r="P8" s="569">
        <v>2369.189</v>
      </c>
      <c r="Q8" s="205">
        <v>6.31693360002284</v>
      </c>
      <c r="R8" s="84"/>
    </row>
    <row r="9" spans="1:17" ht="17.25" customHeight="1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K9" s="438">
        <v>2.008497561928518</v>
      </c>
      <c r="L9" s="438">
        <v>15.320311502137537</v>
      </c>
      <c r="M9" s="438">
        <v>40.637702202153314</v>
      </c>
      <c r="N9" s="438">
        <v>42.03348873378062</v>
      </c>
      <c r="O9" s="438">
        <f aca="true" t="shared" si="0" ref="O9:O16">SUM(K9:N9)</f>
        <v>100</v>
      </c>
      <c r="P9" s="569">
        <v>2129.552</v>
      </c>
      <c r="Q9" s="205">
        <v>6.29468413203887</v>
      </c>
    </row>
    <row r="10" spans="1:17" ht="17.25" customHeight="1">
      <c r="A10" s="54" t="s">
        <v>507</v>
      </c>
      <c r="B10" s="54"/>
      <c r="C10" s="54"/>
      <c r="D10" s="54"/>
      <c r="E10" s="54"/>
      <c r="F10" s="54"/>
      <c r="G10" s="54"/>
      <c r="H10" s="54"/>
      <c r="I10" s="54"/>
      <c r="K10" s="438">
        <v>12.818939934015285</v>
      </c>
      <c r="L10" s="438">
        <v>23.029991544672313</v>
      </c>
      <c r="M10" s="438">
        <v>28.033556045559294</v>
      </c>
      <c r="N10" s="438">
        <v>36.1175124757531</v>
      </c>
      <c r="O10" s="438">
        <f t="shared" si="0"/>
        <v>100</v>
      </c>
      <c r="P10" s="569">
        <v>60.317</v>
      </c>
      <c r="Q10" s="205">
        <v>8.64644539379027</v>
      </c>
    </row>
    <row r="11" spans="1:17" ht="17.25" customHeight="1">
      <c r="A11" s="54" t="s">
        <v>52</v>
      </c>
      <c r="B11" s="54"/>
      <c r="C11" s="54"/>
      <c r="D11" s="54"/>
      <c r="E11" s="54"/>
      <c r="F11" s="54"/>
      <c r="G11" s="54"/>
      <c r="H11" s="54"/>
      <c r="I11" s="54"/>
      <c r="K11" s="438">
        <v>11.525565800502935</v>
      </c>
      <c r="L11" s="438">
        <v>22.464375523889355</v>
      </c>
      <c r="M11" s="438">
        <v>34.84492875104778</v>
      </c>
      <c r="N11" s="438">
        <v>31.16512992455993</v>
      </c>
      <c r="O11" s="438">
        <f t="shared" si="0"/>
        <v>100.00000000000001</v>
      </c>
      <c r="P11" s="569">
        <v>11.93</v>
      </c>
      <c r="Q11" s="205">
        <v>8.38377810211674</v>
      </c>
    </row>
    <row r="12" spans="1:17" ht="17.25" customHeight="1">
      <c r="A12" s="54" t="s">
        <v>2</v>
      </c>
      <c r="B12" s="54"/>
      <c r="C12" s="54"/>
      <c r="D12" s="54"/>
      <c r="E12" s="54"/>
      <c r="F12" s="54"/>
      <c r="G12" s="54"/>
      <c r="H12" s="54"/>
      <c r="I12" s="54"/>
      <c r="K12" s="438">
        <v>3.8290203012888084</v>
      </c>
      <c r="L12" s="438">
        <v>12.911891726459686</v>
      </c>
      <c r="M12" s="438">
        <v>39.19134899853776</v>
      </c>
      <c r="N12" s="438">
        <v>44.06773897371374</v>
      </c>
      <c r="O12" s="438">
        <f t="shared" si="0"/>
        <v>100</v>
      </c>
      <c r="P12" s="569">
        <v>29.407</v>
      </c>
      <c r="Q12" s="205">
        <v>6.22334766310732</v>
      </c>
    </row>
    <row r="13" spans="1:17" ht="17.25" customHeight="1">
      <c r="A13" s="54" t="s">
        <v>3</v>
      </c>
      <c r="B13" s="54"/>
      <c r="C13" s="54"/>
      <c r="D13" s="54"/>
      <c r="E13" s="54"/>
      <c r="F13" s="54"/>
      <c r="G13" s="54"/>
      <c r="H13" s="54"/>
      <c r="I13" s="54"/>
      <c r="K13" s="438">
        <v>18.892933242849484</v>
      </c>
      <c r="L13" s="438">
        <v>9.659783882801268</v>
      </c>
      <c r="M13" s="438">
        <v>19.317669502987393</v>
      </c>
      <c r="N13" s="438">
        <v>52.129613371361856</v>
      </c>
      <c r="O13" s="438">
        <f t="shared" si="0"/>
        <v>100</v>
      </c>
      <c r="P13" s="569">
        <v>210.719</v>
      </c>
      <c r="Q13" s="205">
        <v>10.6760511391299</v>
      </c>
    </row>
    <row r="14" spans="1:17" ht="17.25" customHeight="1">
      <c r="A14" s="54" t="s">
        <v>4</v>
      </c>
      <c r="B14" s="54"/>
      <c r="C14" s="54"/>
      <c r="D14" s="54"/>
      <c r="E14" s="54"/>
      <c r="F14" s="54"/>
      <c r="G14" s="54"/>
      <c r="H14" s="54"/>
      <c r="I14" s="54"/>
      <c r="K14" s="438">
        <v>13.56875334403424</v>
      </c>
      <c r="L14" s="438">
        <v>15.131086142322095</v>
      </c>
      <c r="M14" s="438">
        <v>27.70465489566613</v>
      </c>
      <c r="N14" s="438">
        <v>43.59550561797752</v>
      </c>
      <c r="O14" s="438">
        <f t="shared" si="0"/>
        <v>99.99999999999999</v>
      </c>
      <c r="P14" s="569">
        <v>9.345</v>
      </c>
      <c r="Q14" s="205">
        <v>7.83638257985673</v>
      </c>
    </row>
    <row r="15" spans="1:17" s="111" customFormat="1" ht="17.25" customHeight="1">
      <c r="A15" s="108" t="s">
        <v>6</v>
      </c>
      <c r="B15" s="108"/>
      <c r="C15" s="108"/>
      <c r="D15" s="108"/>
      <c r="E15" s="108"/>
      <c r="F15" s="108"/>
      <c r="G15" s="108"/>
      <c r="H15" s="108"/>
      <c r="I15" s="108"/>
      <c r="K15" s="438">
        <v>3.83090162536275</v>
      </c>
      <c r="L15" s="438">
        <v>14.867254795502038</v>
      </c>
      <c r="M15" s="438">
        <v>38.795209198980125</v>
      </c>
      <c r="N15" s="438">
        <v>42.5066343801551</v>
      </c>
      <c r="O15" s="443">
        <f t="shared" si="0"/>
        <v>100</v>
      </c>
      <c r="P15" s="570">
        <v>2690.9069999999997</v>
      </c>
      <c r="Q15" s="205">
        <v>6.72391924283272</v>
      </c>
    </row>
    <row r="16" spans="1:17" ht="17.25" customHeight="1">
      <c r="A16" s="380" t="s">
        <v>9</v>
      </c>
      <c r="B16" s="380"/>
      <c r="C16" s="380"/>
      <c r="D16" s="380"/>
      <c r="E16" s="380"/>
      <c r="F16" s="380"/>
      <c r="G16" s="380"/>
      <c r="H16" s="380"/>
      <c r="I16" s="380"/>
      <c r="K16" s="568">
        <v>2.3938088212108997</v>
      </c>
      <c r="L16" s="568">
        <v>14.977059976161277</v>
      </c>
      <c r="M16" s="568">
        <v>39.38962622489217</v>
      </c>
      <c r="N16" s="568">
        <v>43.23950497773566</v>
      </c>
      <c r="O16" s="568">
        <f t="shared" si="0"/>
        <v>100</v>
      </c>
      <c r="P16" s="571">
        <v>2264.383</v>
      </c>
      <c r="Q16" s="572">
        <v>6.35848015059138</v>
      </c>
    </row>
    <row r="17" s="112" customFormat="1" ht="12.75">
      <c r="A17" s="112" t="s">
        <v>226</v>
      </c>
    </row>
    <row r="23" spans="1:20" ht="18.75">
      <c r="A23" s="108" t="s">
        <v>451</v>
      </c>
      <c r="B23" s="108"/>
      <c r="C23" s="143"/>
      <c r="D23" s="143"/>
      <c r="E23" s="143"/>
      <c r="F23" s="143"/>
      <c r="G23" s="143"/>
      <c r="H23" s="143"/>
      <c r="I23" s="143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1" ht="21" customHeight="1">
      <c r="A24" s="285" t="s">
        <v>50</v>
      </c>
      <c r="B24" s="463">
        <v>1992</v>
      </c>
      <c r="C24" s="463">
        <v>1993</v>
      </c>
      <c r="D24" s="463">
        <v>1994</v>
      </c>
      <c r="E24" s="463">
        <v>1995</v>
      </c>
      <c r="F24" s="463">
        <v>1996</v>
      </c>
      <c r="G24" s="463">
        <v>1997</v>
      </c>
      <c r="H24" s="463">
        <v>1998</v>
      </c>
      <c r="I24" s="464" t="s">
        <v>614</v>
      </c>
      <c r="J24" s="310" t="s">
        <v>322</v>
      </c>
      <c r="K24" s="310" t="s">
        <v>323</v>
      </c>
      <c r="L24" s="310" t="s">
        <v>324</v>
      </c>
      <c r="M24" s="310" t="s">
        <v>325</v>
      </c>
      <c r="N24" s="310" t="s">
        <v>319</v>
      </c>
      <c r="O24" s="310" t="s">
        <v>330</v>
      </c>
      <c r="P24" s="310" t="s">
        <v>591</v>
      </c>
      <c r="Q24" s="310" t="s">
        <v>592</v>
      </c>
      <c r="R24" s="310" t="s">
        <v>593</v>
      </c>
      <c r="S24" s="310" t="s">
        <v>594</v>
      </c>
      <c r="T24" s="310" t="s">
        <v>581</v>
      </c>
      <c r="U24" s="310" t="s">
        <v>635</v>
      </c>
    </row>
    <row r="25" spans="1:21" ht="20.25" customHeight="1">
      <c r="A25" s="108" t="s">
        <v>51</v>
      </c>
      <c r="B25" s="108"/>
      <c r="C25" s="108"/>
      <c r="D25" s="108"/>
      <c r="E25" s="108"/>
      <c r="F25" s="108"/>
      <c r="G25" s="108"/>
      <c r="H25" s="108"/>
      <c r="I25" s="108"/>
      <c r="L25" s="100"/>
      <c r="M25" s="100"/>
      <c r="N25" s="100"/>
      <c r="P25" s="100"/>
      <c r="Q25" s="100"/>
      <c r="R25" s="100"/>
      <c r="S25" s="100"/>
      <c r="T25" s="100"/>
      <c r="U25" s="100" t="s">
        <v>49</v>
      </c>
    </row>
    <row r="26" spans="1:9" ht="15">
      <c r="A26" s="54"/>
      <c r="B26" s="54"/>
      <c r="C26" s="54"/>
      <c r="D26" s="54"/>
      <c r="E26" s="54"/>
      <c r="F26" s="54"/>
      <c r="G26" s="54"/>
      <c r="H26" s="54"/>
      <c r="I26" s="54"/>
    </row>
    <row r="27" spans="1:21" ht="15">
      <c r="A27" s="54" t="s">
        <v>7</v>
      </c>
      <c r="B27" s="465">
        <v>5.4</v>
      </c>
      <c r="C27" s="456">
        <v>6</v>
      </c>
      <c r="D27" s="456">
        <v>6.2</v>
      </c>
      <c r="E27" s="456">
        <v>6.2</v>
      </c>
      <c r="F27" s="456">
        <v>6.3</v>
      </c>
      <c r="G27" s="456">
        <v>6.4</v>
      </c>
      <c r="H27" s="438">
        <v>6.39784324772509</v>
      </c>
      <c r="I27" s="457">
        <v>5.890122235485667</v>
      </c>
      <c r="J27" s="171">
        <v>5.9096375932497</v>
      </c>
      <c r="K27" s="171">
        <v>5.83890053252805</v>
      </c>
      <c r="L27" s="206">
        <v>5.72099953434837</v>
      </c>
      <c r="M27" s="205">
        <v>5.64806760962203</v>
      </c>
      <c r="N27" s="205">
        <v>5.64590305675089</v>
      </c>
      <c r="O27" s="205">
        <v>5.6527334495738</v>
      </c>
      <c r="P27" s="205">
        <v>5.67188796101695</v>
      </c>
      <c r="Q27" s="205">
        <v>5.72878397491594</v>
      </c>
      <c r="R27" s="205">
        <v>5.83939770525113</v>
      </c>
      <c r="S27" s="205">
        <v>5.9582461480118</v>
      </c>
      <c r="T27" s="205">
        <v>6.13148974804916</v>
      </c>
      <c r="U27" s="205">
        <v>6.31693360002284</v>
      </c>
    </row>
    <row r="28" spans="1:21" ht="18">
      <c r="A28" s="54" t="s">
        <v>508</v>
      </c>
      <c r="B28" s="465">
        <v>6.8</v>
      </c>
      <c r="C28" s="456">
        <v>7.2</v>
      </c>
      <c r="D28" s="456">
        <v>7.7</v>
      </c>
      <c r="E28" s="456">
        <v>7.7</v>
      </c>
      <c r="F28" s="456">
        <v>7.9</v>
      </c>
      <c r="G28" s="456">
        <v>7.5</v>
      </c>
      <c r="H28" s="438">
        <v>6.96356999049087</v>
      </c>
      <c r="I28" s="457">
        <v>6.0755862999831285</v>
      </c>
      <c r="J28" s="171">
        <v>5.82081954902739</v>
      </c>
      <c r="K28" s="171">
        <v>5.81032128208398</v>
      </c>
      <c r="L28" s="206">
        <v>5.99603418270844</v>
      </c>
      <c r="M28" s="205">
        <v>6.20537998651213</v>
      </c>
      <c r="N28" s="205">
        <v>6.52828074493425</v>
      </c>
      <c r="O28" s="205">
        <v>6.76678575773441</v>
      </c>
      <c r="P28" s="205">
        <v>6.91292986285201</v>
      </c>
      <c r="Q28" s="205">
        <v>7.08849915188453</v>
      </c>
      <c r="R28" s="205">
        <v>7.30320227480489</v>
      </c>
      <c r="S28" s="205">
        <v>7.76237265145981</v>
      </c>
      <c r="T28" s="205">
        <v>8.23167456319622</v>
      </c>
      <c r="U28" s="205">
        <v>8.64644539379027</v>
      </c>
    </row>
    <row r="29" spans="1:21" ht="18">
      <c r="A29" s="54" t="s">
        <v>509</v>
      </c>
      <c r="B29" s="465">
        <v>8.4</v>
      </c>
      <c r="C29" s="456">
        <v>8.9</v>
      </c>
      <c r="D29" s="456">
        <v>9.2</v>
      </c>
      <c r="E29" s="456">
        <v>9.5</v>
      </c>
      <c r="F29" s="458">
        <v>9.9</v>
      </c>
      <c r="G29" s="456">
        <v>9.4</v>
      </c>
      <c r="H29" s="438">
        <v>9.01486250144848</v>
      </c>
      <c r="I29" s="457">
        <v>8.486898647940468</v>
      </c>
      <c r="J29" s="171">
        <v>8.24121856425953</v>
      </c>
      <c r="K29" s="171">
        <v>8.24892050717033</v>
      </c>
      <c r="L29" s="206">
        <v>8.36159446758902</v>
      </c>
      <c r="M29" s="205">
        <v>8.38371320064996</v>
      </c>
      <c r="N29" s="205">
        <v>8.38286559925337</v>
      </c>
      <c r="O29" s="205">
        <v>8.03379572350263</v>
      </c>
      <c r="P29" s="205">
        <v>7.87016742418999</v>
      </c>
      <c r="Q29" s="205">
        <v>7.85786125570962</v>
      </c>
      <c r="R29" s="205">
        <v>7.84998200576447</v>
      </c>
      <c r="S29" s="205">
        <v>7.9738006188959</v>
      </c>
      <c r="T29" s="205">
        <v>8.13028087046293</v>
      </c>
      <c r="U29" s="205">
        <v>8.38377810211674</v>
      </c>
    </row>
    <row r="30" spans="1:21" ht="15">
      <c r="A30" s="54" t="s">
        <v>2</v>
      </c>
      <c r="B30" s="465" t="s">
        <v>53</v>
      </c>
      <c r="C30" s="456" t="s">
        <v>53</v>
      </c>
      <c r="D30" s="456" t="s">
        <v>53</v>
      </c>
      <c r="E30" s="456" t="s">
        <v>53</v>
      </c>
      <c r="F30" s="456" t="s">
        <v>53</v>
      </c>
      <c r="G30" s="456">
        <v>6.4</v>
      </c>
      <c r="H30" s="438">
        <v>6.39713373594879</v>
      </c>
      <c r="I30" s="457">
        <v>6.067326057298772</v>
      </c>
      <c r="J30" s="171">
        <v>5.80650518383809</v>
      </c>
      <c r="K30" s="171">
        <v>5.82594968799672</v>
      </c>
      <c r="L30" s="206">
        <v>5.76364426066946</v>
      </c>
      <c r="M30" s="206">
        <v>5.64418741994679</v>
      </c>
      <c r="N30" s="206">
        <v>5.59304463193807</v>
      </c>
      <c r="O30" s="206">
        <v>5.56264855492696</v>
      </c>
      <c r="P30" s="206">
        <v>5.44511770879305</v>
      </c>
      <c r="Q30" s="206">
        <v>5.53795195072706</v>
      </c>
      <c r="R30" s="206">
        <v>5.53023655620909</v>
      </c>
      <c r="S30" s="206">
        <v>5.76481274555428</v>
      </c>
      <c r="T30" s="205">
        <v>6.05571299542804</v>
      </c>
      <c r="U30" s="205">
        <v>6.22334766310732</v>
      </c>
    </row>
    <row r="31" spans="1:21" ht="18">
      <c r="A31" s="54" t="s">
        <v>510</v>
      </c>
      <c r="B31" s="465" t="s">
        <v>53</v>
      </c>
      <c r="C31" s="456" t="s">
        <v>53</v>
      </c>
      <c r="D31" s="456" t="s">
        <v>53</v>
      </c>
      <c r="E31" s="456" t="s">
        <v>53</v>
      </c>
      <c r="F31" s="456" t="s">
        <v>53</v>
      </c>
      <c r="G31" s="456" t="s">
        <v>53</v>
      </c>
      <c r="H31" s="90">
        <v>7.876522958188204</v>
      </c>
      <c r="I31" s="457">
        <v>12.25</v>
      </c>
      <c r="J31" s="171">
        <v>10.1546033633908</v>
      </c>
      <c r="K31" s="171">
        <v>10.1766026413143</v>
      </c>
      <c r="L31" s="227">
        <v>10.2296859262325</v>
      </c>
      <c r="M31" s="205">
        <v>10.2361387084514</v>
      </c>
      <c r="N31" s="205">
        <v>10.2922976130432</v>
      </c>
      <c r="O31" s="205">
        <v>10.2490840704692</v>
      </c>
      <c r="P31" s="205">
        <v>10.305060217129</v>
      </c>
      <c r="Q31" s="205">
        <v>10.3675280358063</v>
      </c>
      <c r="R31" s="205">
        <v>10.3403216709465</v>
      </c>
      <c r="S31" s="205">
        <v>10.3953803997955</v>
      </c>
      <c r="T31" s="205">
        <v>10.6097971260116</v>
      </c>
      <c r="U31" s="205">
        <v>10.6760511391299</v>
      </c>
    </row>
    <row r="32" spans="1:21" ht="18">
      <c r="A32" s="54" t="s">
        <v>511</v>
      </c>
      <c r="B32" s="465" t="s">
        <v>53</v>
      </c>
      <c r="C32" s="456" t="s">
        <v>53</v>
      </c>
      <c r="D32" s="456" t="s">
        <v>53</v>
      </c>
      <c r="E32" s="456" t="s">
        <v>53</v>
      </c>
      <c r="F32" s="456" t="s">
        <v>53</v>
      </c>
      <c r="G32" s="456" t="s">
        <v>53</v>
      </c>
      <c r="H32" s="90">
        <v>14.6842566432616</v>
      </c>
      <c r="I32" s="457">
        <v>8.272089036779349</v>
      </c>
      <c r="J32" s="171">
        <v>8.30292344459968</v>
      </c>
      <c r="K32" s="171">
        <v>8.65501769372673</v>
      </c>
      <c r="L32" s="227">
        <v>8.82472808557222</v>
      </c>
      <c r="M32" s="205">
        <v>6.99698219368579</v>
      </c>
      <c r="N32" s="205">
        <v>6.92515725078055</v>
      </c>
      <c r="O32" s="205">
        <v>6.91382243533828</v>
      </c>
      <c r="P32" s="205">
        <v>6.92217240527723</v>
      </c>
      <c r="Q32" s="205">
        <v>6.81121915537392</v>
      </c>
      <c r="R32" s="205">
        <v>7.17777505268275</v>
      </c>
      <c r="S32" s="205">
        <v>7.53604060876486</v>
      </c>
      <c r="T32" s="205">
        <v>7.71400153310769</v>
      </c>
      <c r="U32" s="205">
        <v>7.83638257985673</v>
      </c>
    </row>
    <row r="33" spans="1:21" ht="15">
      <c r="A33" s="54" t="s">
        <v>6</v>
      </c>
      <c r="B33" s="465" t="s">
        <v>53</v>
      </c>
      <c r="C33" s="456" t="s">
        <v>53</v>
      </c>
      <c r="D33" s="456" t="s">
        <v>53</v>
      </c>
      <c r="E33" s="456" t="s">
        <v>53</v>
      </c>
      <c r="F33" s="456" t="s">
        <v>53</v>
      </c>
      <c r="G33" s="456" t="s">
        <v>53</v>
      </c>
      <c r="H33" s="90">
        <v>6.555324162849652</v>
      </c>
      <c r="I33" s="457">
        <v>6.221925831247648</v>
      </c>
      <c r="J33" s="171">
        <v>6.23787703196923</v>
      </c>
      <c r="K33" s="171">
        <v>6.17476891595632</v>
      </c>
      <c r="L33" s="206">
        <v>6.07329647082024</v>
      </c>
      <c r="M33" s="205">
        <v>6.02061606325507</v>
      </c>
      <c r="N33" s="205">
        <v>6.02963177878894</v>
      </c>
      <c r="O33" s="205">
        <v>6.03611167137816</v>
      </c>
      <c r="P33" s="205">
        <v>6.0583928328971</v>
      </c>
      <c r="Q33" s="205">
        <v>6.11718747284354</v>
      </c>
      <c r="R33" s="205">
        <v>6.22045388854115</v>
      </c>
      <c r="S33" s="205">
        <v>6.35082231276834</v>
      </c>
      <c r="T33" s="205">
        <v>6.53777412343042</v>
      </c>
      <c r="U33" s="205">
        <v>6.72391924283272</v>
      </c>
    </row>
    <row r="34" spans="1:21" ht="15">
      <c r="A34" s="54"/>
      <c r="B34" s="456"/>
      <c r="C34" s="456"/>
      <c r="D34" s="456"/>
      <c r="E34" s="456"/>
      <c r="F34" s="456"/>
      <c r="G34" s="456"/>
      <c r="H34" s="438"/>
      <c r="I34" s="459"/>
      <c r="L34" s="194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 ht="15.75">
      <c r="A35" s="108" t="s">
        <v>54</v>
      </c>
      <c r="B35" s="456"/>
      <c r="C35" s="456"/>
      <c r="D35" s="456"/>
      <c r="E35" s="456"/>
      <c r="F35" s="456"/>
      <c r="G35" s="456"/>
      <c r="H35" s="438"/>
      <c r="I35" s="459"/>
      <c r="L35" s="194"/>
      <c r="M35" s="205"/>
      <c r="N35" s="205"/>
      <c r="O35" s="205"/>
      <c r="P35" s="205"/>
      <c r="Q35" s="205"/>
      <c r="R35" s="205"/>
      <c r="S35" s="205"/>
      <c r="T35" s="205"/>
      <c r="U35" s="205"/>
    </row>
    <row r="36" spans="1:21" ht="15">
      <c r="A36" s="54"/>
      <c r="B36" s="456"/>
      <c r="C36" s="456"/>
      <c r="D36" s="456"/>
      <c r="E36" s="456"/>
      <c r="F36" s="456"/>
      <c r="G36" s="456"/>
      <c r="H36" s="438"/>
      <c r="I36" s="438"/>
      <c r="L36" s="194"/>
      <c r="M36" s="194"/>
      <c r="N36" s="194"/>
      <c r="O36" s="194"/>
      <c r="P36" s="194"/>
      <c r="Q36" s="194"/>
      <c r="R36" s="194"/>
      <c r="S36" s="194"/>
      <c r="T36" s="194"/>
      <c r="U36" s="194"/>
    </row>
    <row r="37" spans="1:21" ht="15">
      <c r="A37" s="54" t="s">
        <v>7</v>
      </c>
      <c r="B37" s="465">
        <v>6.3</v>
      </c>
      <c r="C37" s="456">
        <v>6.8</v>
      </c>
      <c r="D37" s="456">
        <v>7</v>
      </c>
      <c r="E37" s="456">
        <v>7.1</v>
      </c>
      <c r="F37" s="456">
        <v>7.2</v>
      </c>
      <c r="G37" s="456">
        <v>7.3</v>
      </c>
      <c r="H37" s="438">
        <v>7.37505514390757</v>
      </c>
      <c r="I37" s="457">
        <v>6.741194178418683</v>
      </c>
      <c r="J37" s="172">
        <v>6.69905652763337</v>
      </c>
      <c r="K37" s="171">
        <v>6.59669526768335</v>
      </c>
      <c r="L37" s="206">
        <v>6.47267682949168</v>
      </c>
      <c r="M37" s="206">
        <v>6.3847324319919</v>
      </c>
      <c r="N37" s="206">
        <v>6.3583281737229</v>
      </c>
      <c r="O37" s="206">
        <v>6.38546989920351</v>
      </c>
      <c r="P37" s="206">
        <v>6.44180522615976</v>
      </c>
      <c r="Q37" s="206">
        <v>6.54459416302124</v>
      </c>
      <c r="R37" s="206">
        <v>6.69911646461907</v>
      </c>
      <c r="S37" s="206">
        <v>6.88858756132465</v>
      </c>
      <c r="T37" s="206">
        <v>7.09212198283706</v>
      </c>
      <c r="U37" s="206">
        <v>7.31613440452823</v>
      </c>
    </row>
    <row r="38" spans="1:21" ht="18">
      <c r="A38" s="54" t="s">
        <v>508</v>
      </c>
      <c r="B38" s="465">
        <v>7.6</v>
      </c>
      <c r="C38" s="456">
        <v>8</v>
      </c>
      <c r="D38" s="456">
        <v>8.4</v>
      </c>
      <c r="E38" s="456">
        <v>8.3</v>
      </c>
      <c r="F38" s="456">
        <v>8.3</v>
      </c>
      <c r="G38" s="456">
        <v>7.9</v>
      </c>
      <c r="H38" s="438">
        <v>7.4335997561129</v>
      </c>
      <c r="I38" s="457">
        <v>6.3947105814700524</v>
      </c>
      <c r="J38" s="172">
        <v>6.03681309403408</v>
      </c>
      <c r="K38" s="171">
        <v>5.85019409402477</v>
      </c>
      <c r="L38" s="206">
        <v>5.88453333172923</v>
      </c>
      <c r="M38" s="206">
        <v>6.02178352512293</v>
      </c>
      <c r="N38" s="206">
        <v>6.29056435128258</v>
      </c>
      <c r="O38" s="206">
        <v>6.52711535253094</v>
      </c>
      <c r="P38" s="206">
        <v>6.73434725911895</v>
      </c>
      <c r="Q38" s="206">
        <v>6.91329057590449</v>
      </c>
      <c r="R38" s="206">
        <v>7.17229343601972</v>
      </c>
      <c r="S38" s="206">
        <v>7.65279747348858</v>
      </c>
      <c r="T38" s="206">
        <v>8.08190548398998</v>
      </c>
      <c r="U38" s="206">
        <v>8.52211297391404</v>
      </c>
    </row>
    <row r="39" spans="1:21" ht="18">
      <c r="A39" s="54" t="s">
        <v>509</v>
      </c>
      <c r="B39" s="465">
        <v>8.5</v>
      </c>
      <c r="C39" s="456">
        <v>9</v>
      </c>
      <c r="D39" s="456">
        <v>9.3</v>
      </c>
      <c r="E39" s="456">
        <v>9.5</v>
      </c>
      <c r="F39" s="456">
        <v>9.8</v>
      </c>
      <c r="G39" s="456">
        <v>9.6</v>
      </c>
      <c r="H39" s="438">
        <v>9.28708348932984</v>
      </c>
      <c r="I39" s="457">
        <v>8.559274930971421</v>
      </c>
      <c r="J39" s="172">
        <v>8.57969982727598</v>
      </c>
      <c r="K39" s="171">
        <v>8.48123117528567</v>
      </c>
      <c r="L39" s="206">
        <v>8.29907373553423</v>
      </c>
      <c r="M39" s="206">
        <v>8.14438355228107</v>
      </c>
      <c r="N39" s="206">
        <v>7.92779822566607</v>
      </c>
      <c r="O39" s="206">
        <v>7.861531282552</v>
      </c>
      <c r="P39" s="206">
        <v>7.8688395219985</v>
      </c>
      <c r="Q39" s="206">
        <v>7.88497592335833</v>
      </c>
      <c r="R39" s="206">
        <v>7.91911358719465</v>
      </c>
      <c r="S39" s="206">
        <v>8.00581939904739</v>
      </c>
      <c r="T39" s="206">
        <v>8.17178515027095</v>
      </c>
      <c r="U39" s="206">
        <v>8.40197447242597</v>
      </c>
    </row>
    <row r="40" spans="1:21" ht="15">
      <c r="A40" s="54" t="s">
        <v>2</v>
      </c>
      <c r="B40" s="465" t="s">
        <v>53</v>
      </c>
      <c r="C40" s="456" t="s">
        <v>53</v>
      </c>
      <c r="D40" s="456" t="s">
        <v>53</v>
      </c>
      <c r="E40" s="456" t="s">
        <v>53</v>
      </c>
      <c r="F40" s="456" t="s">
        <v>53</v>
      </c>
      <c r="G40" s="456">
        <v>6.5</v>
      </c>
      <c r="H40" s="438">
        <v>6.4</v>
      </c>
      <c r="I40" s="457">
        <v>5.919741263481388</v>
      </c>
      <c r="J40" s="172">
        <v>5.81400465235283</v>
      </c>
      <c r="K40" s="171">
        <v>5.74470848081595</v>
      </c>
      <c r="L40" s="206">
        <v>5.7023383232969</v>
      </c>
      <c r="M40" s="206">
        <v>5.6628175297994</v>
      </c>
      <c r="N40" s="206">
        <v>5.64072586614563</v>
      </c>
      <c r="O40" s="206">
        <v>5.62376403056313</v>
      </c>
      <c r="P40" s="206">
        <v>5.63422648589431</v>
      </c>
      <c r="Q40" s="206">
        <v>5.75711117582155</v>
      </c>
      <c r="R40" s="206">
        <v>5.71698828101113</v>
      </c>
      <c r="S40" s="206">
        <v>5.96712907364396</v>
      </c>
      <c r="T40" s="206">
        <v>6.36723684241066</v>
      </c>
      <c r="U40" s="206">
        <v>6.35045457383961</v>
      </c>
    </row>
    <row r="41" spans="1:21" ht="18">
      <c r="A41" s="54" t="s">
        <v>510</v>
      </c>
      <c r="B41" s="465" t="s">
        <v>53</v>
      </c>
      <c r="C41" s="456" t="s">
        <v>53</v>
      </c>
      <c r="D41" s="456" t="s">
        <v>53</v>
      </c>
      <c r="E41" s="456" t="s">
        <v>53</v>
      </c>
      <c r="F41" s="456" t="s">
        <v>53</v>
      </c>
      <c r="G41" s="456" t="s">
        <v>53</v>
      </c>
      <c r="H41" s="90">
        <v>14.8</v>
      </c>
      <c r="I41" s="457">
        <v>10.531846255249286</v>
      </c>
      <c r="J41" s="172">
        <v>15.3811295306477</v>
      </c>
      <c r="K41" s="171">
        <v>15.2859274275177</v>
      </c>
      <c r="L41" s="227">
        <v>15.2946405257007</v>
      </c>
      <c r="M41" s="206">
        <v>14.68418626634</v>
      </c>
      <c r="N41" s="206">
        <v>14.713101756305</v>
      </c>
      <c r="O41" s="206">
        <v>14.5860936752092</v>
      </c>
      <c r="P41" s="206">
        <v>14.5510103349242</v>
      </c>
      <c r="Q41" s="206">
        <v>14.4179792706945</v>
      </c>
      <c r="R41" s="206">
        <v>14.3271808278539</v>
      </c>
      <c r="S41" s="206">
        <v>14.3937682063519</v>
      </c>
      <c r="T41" s="206">
        <v>14.2407842594008</v>
      </c>
      <c r="U41" s="206">
        <v>14.5477267122589</v>
      </c>
    </row>
    <row r="42" spans="1:21" ht="18">
      <c r="A42" s="54" t="s">
        <v>511</v>
      </c>
      <c r="B42" s="465" t="s">
        <v>53</v>
      </c>
      <c r="C42" s="456" t="s">
        <v>53</v>
      </c>
      <c r="D42" s="456" t="s">
        <v>53</v>
      </c>
      <c r="E42" s="456" t="s">
        <v>53</v>
      </c>
      <c r="F42" s="456" t="s">
        <v>53</v>
      </c>
      <c r="G42" s="456" t="s">
        <v>53</v>
      </c>
      <c r="H42" s="90">
        <v>12</v>
      </c>
      <c r="I42" s="457">
        <v>11.491277790006604</v>
      </c>
      <c r="J42" s="172">
        <v>9.55406428869257</v>
      </c>
      <c r="K42" s="171">
        <v>9.94485494095652</v>
      </c>
      <c r="L42" s="227">
        <v>10.1281059963693</v>
      </c>
      <c r="M42" s="206">
        <v>8.65753634376807</v>
      </c>
      <c r="N42" s="206">
        <v>8.67764928517614</v>
      </c>
      <c r="O42" s="206">
        <v>8.65235311459346</v>
      </c>
      <c r="P42" s="206">
        <v>8.55390242643096</v>
      </c>
      <c r="Q42" s="206">
        <v>8.49471323432236</v>
      </c>
      <c r="R42" s="206">
        <v>8.53205528192558</v>
      </c>
      <c r="S42" s="206">
        <v>8.98801980200266</v>
      </c>
      <c r="T42" s="206">
        <v>9.19034974623998</v>
      </c>
      <c r="U42" s="206">
        <v>9.27163066319087</v>
      </c>
    </row>
    <row r="43" spans="1:21" ht="15.75" thickBot="1">
      <c r="A43" s="55" t="s">
        <v>6</v>
      </c>
      <c r="B43" s="466" t="s">
        <v>53</v>
      </c>
      <c r="C43" s="460" t="s">
        <v>53</v>
      </c>
      <c r="D43" s="460" t="s">
        <v>53</v>
      </c>
      <c r="E43" s="460" t="s">
        <v>53</v>
      </c>
      <c r="F43" s="460" t="s">
        <v>53</v>
      </c>
      <c r="G43" s="460" t="s">
        <v>53</v>
      </c>
      <c r="H43" s="461">
        <v>7.5</v>
      </c>
      <c r="I43" s="462">
        <v>6.963249888252638</v>
      </c>
      <c r="J43" s="173">
        <v>7.18164540123003</v>
      </c>
      <c r="K43" s="173">
        <v>7.0708923938274</v>
      </c>
      <c r="L43" s="207">
        <v>6.95303260981624</v>
      </c>
      <c r="M43" s="207">
        <v>6.87614317874644</v>
      </c>
      <c r="N43" s="207">
        <v>6.85682823102382</v>
      </c>
      <c r="O43" s="207">
        <v>6.88347252815547</v>
      </c>
      <c r="P43" s="207">
        <v>6.93805353280259</v>
      </c>
      <c r="Q43" s="207">
        <v>7.0330038855612</v>
      </c>
      <c r="R43" s="207">
        <v>7.18130984655148</v>
      </c>
      <c r="S43" s="207">
        <v>7.38397323960586</v>
      </c>
      <c r="T43" s="207">
        <v>7.58590127293105</v>
      </c>
      <c r="U43" s="207">
        <v>7.82200529408332</v>
      </c>
    </row>
    <row r="44" spans="1:16" ht="15">
      <c r="A44" s="112" t="s">
        <v>512</v>
      </c>
      <c r="B44" s="112"/>
      <c r="C44" s="112"/>
      <c r="D44" s="112"/>
      <c r="E44" s="112"/>
      <c r="F44" s="112"/>
      <c r="G44" s="112"/>
      <c r="H44" s="112"/>
      <c r="I44" s="112"/>
      <c r="J44" s="88"/>
      <c r="K44" s="88"/>
      <c r="L44" s="88"/>
      <c r="M44" s="88"/>
      <c r="N44" s="88"/>
      <c r="O44" s="88"/>
      <c r="P44" s="208"/>
    </row>
    <row r="45" spans="1:9" ht="15">
      <c r="A45" s="112" t="s">
        <v>452</v>
      </c>
      <c r="B45" s="112"/>
      <c r="C45" s="112"/>
      <c r="D45" s="112"/>
      <c r="E45" s="112"/>
      <c r="F45" s="112"/>
      <c r="G45" s="112"/>
      <c r="H45" s="112"/>
      <c r="I45" s="112"/>
    </row>
    <row r="46" spans="1:9" ht="15">
      <c r="A46" s="112" t="s">
        <v>453</v>
      </c>
      <c r="B46" s="112"/>
      <c r="C46" s="112"/>
      <c r="D46" s="112"/>
      <c r="E46" s="112"/>
      <c r="F46" s="112"/>
      <c r="G46" s="112"/>
      <c r="H46" s="112"/>
      <c r="I46" s="112"/>
    </row>
    <row r="47" spans="1:9" ht="12.75" customHeight="1">
      <c r="A47" s="112" t="s">
        <v>454</v>
      </c>
      <c r="B47" s="112"/>
      <c r="C47" s="112"/>
      <c r="D47" s="112"/>
      <c r="E47" s="112"/>
      <c r="F47" s="112"/>
      <c r="G47" s="112"/>
      <c r="H47" s="112"/>
      <c r="I47" s="112"/>
    </row>
    <row r="48" spans="1:9" ht="15" customHeight="1">
      <c r="A48" s="576" t="s">
        <v>650</v>
      </c>
      <c r="B48" s="426"/>
      <c r="C48" s="426"/>
      <c r="D48" s="426"/>
      <c r="E48" s="426"/>
      <c r="F48" s="426"/>
      <c r="G48" s="426"/>
      <c r="H48" s="426"/>
      <c r="I48" s="426"/>
    </row>
  </sheetData>
  <printOptions/>
  <pageMargins left="0.75" right="0.75" top="1" bottom="1" header="0.5" footer="0.5"/>
  <pageSetup fitToHeight="1" fitToWidth="1" horizontalDpi="600" verticalDpi="600" orientation="portrait" paperSize="9" scale="64" r:id="rId1"/>
  <headerFooter alignWithMargins="0">
    <oddHeader>&amp;R&amp;"Arial,Bold"&amp;16ROAD TRANSPORT VEHICLES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9" width="11.7109375" style="0" hidden="1" customWidth="1"/>
    <col min="10" max="10" width="10.57421875" style="0" hidden="1" customWidth="1"/>
    <col min="11" max="13" width="9.421875" style="0" bestFit="1" customWidth="1"/>
    <col min="14" max="15" width="9.28125" style="0" bestFit="1" customWidth="1"/>
    <col min="16" max="16" width="10.57421875" style="0" customWidth="1"/>
    <col min="17" max="17" width="10.28125" style="0" customWidth="1"/>
    <col min="18" max="20" width="10.28125" style="114" customWidth="1"/>
  </cols>
  <sheetData>
    <row r="1" spans="1:20" s="53" customFormat="1" ht="21" customHeight="1">
      <c r="A1" s="108" t="s">
        <v>418</v>
      </c>
      <c r="B1" s="108"/>
      <c r="C1" s="108"/>
      <c r="D1" s="108"/>
      <c r="E1" s="108"/>
      <c r="F1" s="108"/>
      <c r="G1" s="108"/>
      <c r="H1" s="108"/>
      <c r="I1" s="108"/>
      <c r="K1" s="54"/>
      <c r="L1" s="54"/>
      <c r="M1" s="54"/>
      <c r="N1" s="54"/>
      <c r="O1" s="54"/>
      <c r="P1" s="54"/>
      <c r="Q1" s="54"/>
      <c r="R1" s="208"/>
      <c r="S1" s="208"/>
      <c r="T1" s="208"/>
    </row>
    <row r="2" spans="1:21" s="53" customFormat="1" ht="21" customHeight="1">
      <c r="A2" s="285" t="s">
        <v>55</v>
      </c>
      <c r="B2" s="478">
        <v>1992</v>
      </c>
      <c r="C2" s="478">
        <v>1993</v>
      </c>
      <c r="D2" s="478">
        <v>1994</v>
      </c>
      <c r="E2" s="478">
        <v>1995</v>
      </c>
      <c r="F2" s="478">
        <v>1996</v>
      </c>
      <c r="G2" s="479">
        <v>1997</v>
      </c>
      <c r="H2" s="479">
        <v>1998</v>
      </c>
      <c r="I2" s="479">
        <v>1999</v>
      </c>
      <c r="J2" s="309">
        <v>2000</v>
      </c>
      <c r="K2" s="309">
        <v>2001</v>
      </c>
      <c r="L2" s="311">
        <v>2002</v>
      </c>
      <c r="M2" s="311">
        <v>2003</v>
      </c>
      <c r="N2" s="311">
        <v>2004</v>
      </c>
      <c r="O2" s="311">
        <v>2005</v>
      </c>
      <c r="P2" s="310" t="s">
        <v>595</v>
      </c>
      <c r="Q2" s="310" t="s">
        <v>596</v>
      </c>
      <c r="R2" s="310" t="s">
        <v>597</v>
      </c>
      <c r="S2" s="310" t="s">
        <v>598</v>
      </c>
      <c r="T2" s="311">
        <v>2010</v>
      </c>
      <c r="U2" s="311">
        <v>2011</v>
      </c>
    </row>
    <row r="3" spans="1:21" ht="12.75">
      <c r="A3" s="2"/>
      <c r="B3" s="476"/>
      <c r="C3" s="476"/>
      <c r="D3" s="476"/>
      <c r="E3" s="476"/>
      <c r="F3" s="477"/>
      <c r="G3" s="475"/>
      <c r="H3" s="475"/>
      <c r="I3" s="475"/>
      <c r="M3" s="64"/>
      <c r="N3" s="103"/>
      <c r="O3" s="103"/>
      <c r="P3" s="114"/>
      <c r="Q3" s="103"/>
      <c r="R3" s="103"/>
      <c r="S3" s="103"/>
      <c r="T3" s="103"/>
      <c r="U3" s="103" t="s">
        <v>67</v>
      </c>
    </row>
    <row r="4" spans="1:21" ht="15">
      <c r="A4" s="315" t="s">
        <v>56</v>
      </c>
      <c r="B4" s="90">
        <v>0.2</v>
      </c>
      <c r="C4" s="90">
        <v>0.1</v>
      </c>
      <c r="D4" s="90">
        <v>0.2</v>
      </c>
      <c r="E4" s="90">
        <v>0.2</v>
      </c>
      <c r="F4" s="90">
        <v>0.1</v>
      </c>
      <c r="G4" s="90">
        <v>0.1</v>
      </c>
      <c r="H4" s="90">
        <v>0.10399413074221016</v>
      </c>
      <c r="I4" s="90">
        <v>0.04232825642723959</v>
      </c>
      <c r="J4" s="90">
        <v>0.04260603635680506</v>
      </c>
      <c r="K4" s="90">
        <v>0.05063476259257998</v>
      </c>
      <c r="L4" s="90">
        <v>0.1</v>
      </c>
      <c r="M4" s="90">
        <v>0.07885393247745842</v>
      </c>
      <c r="N4" s="90">
        <v>0.107395311578447</v>
      </c>
      <c r="O4" s="90">
        <v>0.1257163140783448</v>
      </c>
      <c r="P4" s="90">
        <v>0.14304992535370656</v>
      </c>
      <c r="Q4" s="90">
        <v>0.14632238040793036</v>
      </c>
      <c r="R4" s="90">
        <v>0.14548134515928396</v>
      </c>
      <c r="S4" s="90">
        <v>0.13222450476143702</v>
      </c>
      <c r="T4" s="90">
        <v>0.12452072842934273</v>
      </c>
      <c r="U4" s="90">
        <v>0.11594684932270072</v>
      </c>
    </row>
    <row r="5" spans="1:21" ht="15">
      <c r="A5" s="315" t="s">
        <v>57</v>
      </c>
      <c r="B5" s="90">
        <v>10.1</v>
      </c>
      <c r="C5" s="90">
        <v>5.6</v>
      </c>
      <c r="D5" s="90">
        <v>8.8</v>
      </c>
      <c r="E5" s="90">
        <v>8</v>
      </c>
      <c r="F5" s="90">
        <v>7.3</v>
      </c>
      <c r="G5" s="90">
        <v>6.6</v>
      </c>
      <c r="H5" s="445">
        <v>5.979826891961714</v>
      </c>
      <c r="I5" s="90">
        <v>5.732204295865461</v>
      </c>
      <c r="J5" s="90">
        <v>5.625865029681513</v>
      </c>
      <c r="K5" s="90">
        <v>5.343394842967127</v>
      </c>
      <c r="L5" s="90">
        <v>5.1</v>
      </c>
      <c r="M5" s="90">
        <v>4.791267604294902</v>
      </c>
      <c r="N5" s="90">
        <v>4.58111890347441</v>
      </c>
      <c r="O5" s="90">
        <v>4.277984989337643</v>
      </c>
      <c r="P5" s="90">
        <v>4.073757267609176</v>
      </c>
      <c r="Q5" s="90">
        <v>3.881887364187111</v>
      </c>
      <c r="R5" s="90">
        <v>3.7886494730295053</v>
      </c>
      <c r="S5" s="90">
        <v>3.8005548094493737</v>
      </c>
      <c r="T5" s="90">
        <v>3.7888730747187815</v>
      </c>
      <c r="U5" s="90">
        <v>3.8289895825111464</v>
      </c>
    </row>
    <row r="6" spans="1:21" ht="15">
      <c r="A6" s="315" t="s">
        <v>58</v>
      </c>
      <c r="B6" s="90">
        <v>11.9</v>
      </c>
      <c r="C6" s="90">
        <v>12.3</v>
      </c>
      <c r="D6" s="90">
        <v>11.9</v>
      </c>
      <c r="E6" s="90">
        <v>11.8</v>
      </c>
      <c r="F6" s="90">
        <v>11.8</v>
      </c>
      <c r="G6" s="90">
        <v>11.5</v>
      </c>
      <c r="H6" s="445">
        <v>11.054061058471769</v>
      </c>
      <c r="I6" s="90">
        <v>10.50475514035411</v>
      </c>
      <c r="J6" s="90">
        <v>9.954192024004687</v>
      </c>
      <c r="K6" s="90">
        <v>9.627766881760067</v>
      </c>
      <c r="L6" s="90">
        <v>9.3</v>
      </c>
      <c r="M6" s="90">
        <v>8.925181449600501</v>
      </c>
      <c r="N6" s="90">
        <v>8.723066038850416</v>
      </c>
      <c r="O6" s="90">
        <v>8.395205480066009</v>
      </c>
      <c r="P6" s="90">
        <v>7.840163070716516</v>
      </c>
      <c r="Q6" s="90">
        <v>7.364965191699609</v>
      </c>
      <c r="R6" s="90">
        <v>6.975436444035478</v>
      </c>
      <c r="S6" s="90">
        <v>6.602164705244778</v>
      </c>
      <c r="T6" s="90">
        <v>6.488951111656266</v>
      </c>
      <c r="U6" s="90">
        <v>6.45343195498544</v>
      </c>
    </row>
    <row r="7" spans="1:21" ht="15">
      <c r="A7" s="315" t="s">
        <v>59</v>
      </c>
      <c r="B7" s="445">
        <v>27</v>
      </c>
      <c r="C7" s="445">
        <v>26.1</v>
      </c>
      <c r="D7" s="445">
        <v>26.2</v>
      </c>
      <c r="E7" s="445">
        <v>25.5</v>
      </c>
      <c r="F7" s="445">
        <v>25.2</v>
      </c>
      <c r="G7" s="90">
        <v>25.3</v>
      </c>
      <c r="H7" s="445">
        <v>25.28328538170175</v>
      </c>
      <c r="I7" s="90">
        <v>25.012112802939875</v>
      </c>
      <c r="J7" s="90">
        <v>25.132631397586973</v>
      </c>
      <c r="K7" s="90">
        <v>25.009265510464516</v>
      </c>
      <c r="L7" s="90">
        <v>24.8</v>
      </c>
      <c r="M7" s="90">
        <v>24.540113789219017</v>
      </c>
      <c r="N7" s="90">
        <v>24.326983975489036</v>
      </c>
      <c r="O7" s="90">
        <v>24.155280488559143</v>
      </c>
      <c r="P7" s="90">
        <v>24.091404961897627</v>
      </c>
      <c r="Q7" s="90">
        <v>24.141679832799124</v>
      </c>
      <c r="R7" s="90">
        <v>24.363119733490105</v>
      </c>
      <c r="S7" s="90">
        <v>24.715270638962323</v>
      </c>
      <c r="T7" s="90">
        <v>25.304566112512767</v>
      </c>
      <c r="U7" s="90">
        <v>25.692758154794745</v>
      </c>
    </row>
    <row r="8" spans="1:21" ht="15">
      <c r="A8" s="315" t="s">
        <v>60</v>
      </c>
      <c r="B8" s="90">
        <v>29.3</v>
      </c>
      <c r="C8" s="90">
        <v>29</v>
      </c>
      <c r="D8" s="90">
        <v>29.4</v>
      </c>
      <c r="E8" s="90">
        <v>29.5</v>
      </c>
      <c r="F8" s="90">
        <v>29.4</v>
      </c>
      <c r="G8" s="90">
        <v>29.3</v>
      </c>
      <c r="H8" s="445">
        <v>29.188270470214555</v>
      </c>
      <c r="I8" s="90">
        <v>28.93948283921971</v>
      </c>
      <c r="J8" s="90">
        <v>28.522016837947085</v>
      </c>
      <c r="K8" s="90">
        <v>28.073094359958574</v>
      </c>
      <c r="L8" s="90">
        <v>27.5</v>
      </c>
      <c r="M8" s="90">
        <v>27.14837752924345</v>
      </c>
      <c r="N8" s="90">
        <v>26.73531688798224</v>
      </c>
      <c r="O8" s="90">
        <v>26.275337103478197</v>
      </c>
      <c r="P8" s="90">
        <v>25.83120374453435</v>
      </c>
      <c r="Q8" s="90">
        <v>25.446996500798612</v>
      </c>
      <c r="R8" s="90">
        <v>25.171595566120526</v>
      </c>
      <c r="S8" s="90">
        <v>24.768871735032764</v>
      </c>
      <c r="T8" s="90">
        <v>24.55037823594225</v>
      </c>
      <c r="U8" s="90">
        <v>24.668483603460935</v>
      </c>
    </row>
    <row r="9" spans="1:21" ht="15">
      <c r="A9" s="315" t="s">
        <v>61</v>
      </c>
      <c r="B9" s="90">
        <v>12.6</v>
      </c>
      <c r="C9" s="90">
        <v>20.7</v>
      </c>
      <c r="D9" s="90">
        <v>14.3</v>
      </c>
      <c r="E9" s="90">
        <v>15.1</v>
      </c>
      <c r="F9" s="445">
        <v>15.8</v>
      </c>
      <c r="G9" s="90">
        <v>16.5</v>
      </c>
      <c r="H9" s="445">
        <v>17.249492220439066</v>
      </c>
      <c r="I9" s="90">
        <v>18.052069612145388</v>
      </c>
      <c r="J9" s="90">
        <v>18.63041053848114</v>
      </c>
      <c r="K9" s="90">
        <v>19.365167290043534</v>
      </c>
      <c r="L9" s="90">
        <v>20.3</v>
      </c>
      <c r="M9" s="90">
        <v>21.065169756973987</v>
      </c>
      <c r="N9" s="90">
        <v>21.483324769815894</v>
      </c>
      <c r="O9" s="90">
        <v>22.19002749176009</v>
      </c>
      <c r="P9" s="90">
        <v>22.633809900772672</v>
      </c>
      <c r="Q9" s="90">
        <v>22.830268200061816</v>
      </c>
      <c r="R9" s="90">
        <v>22.99563768967956</v>
      </c>
      <c r="S9" s="90">
        <v>23.2103754108994</v>
      </c>
      <c r="T9" s="90">
        <v>22.946750892983655</v>
      </c>
      <c r="U9" s="90">
        <v>22.5093059270493</v>
      </c>
    </row>
    <row r="10" spans="1:21" ht="15">
      <c r="A10" s="315" t="s">
        <v>62</v>
      </c>
      <c r="B10" s="90">
        <v>5.8</v>
      </c>
      <c r="C10" s="90">
        <v>3.3</v>
      </c>
      <c r="D10" s="90">
        <v>6.4</v>
      </c>
      <c r="E10" s="90">
        <v>6.8</v>
      </c>
      <c r="F10" s="90">
        <v>7.2</v>
      </c>
      <c r="G10" s="90">
        <v>7.4</v>
      </c>
      <c r="H10" s="445">
        <v>7.614364778316621</v>
      </c>
      <c r="I10" s="90">
        <v>7.930771204859177</v>
      </c>
      <c r="J10" s="90">
        <v>8.164894182900811</v>
      </c>
      <c r="K10" s="90">
        <v>8.444936824243785</v>
      </c>
      <c r="L10" s="90">
        <v>8.7</v>
      </c>
      <c r="M10" s="90">
        <v>9.067726924886758</v>
      </c>
      <c r="N10" s="90">
        <v>9.430494430779367</v>
      </c>
      <c r="O10" s="90">
        <v>9.68683416292655</v>
      </c>
      <c r="P10" s="90">
        <v>10.125597037525038</v>
      </c>
      <c r="Q10" s="90">
        <v>10.60242890828807</v>
      </c>
      <c r="R10" s="90">
        <v>10.74836626366417</v>
      </c>
      <c r="S10" s="90">
        <v>10.825812526567685</v>
      </c>
      <c r="T10" s="90">
        <v>10.82247548392418</v>
      </c>
      <c r="U10" s="90">
        <v>10.796943595466635</v>
      </c>
    </row>
    <row r="11" spans="1:21" ht="15">
      <c r="A11" s="315" t="s">
        <v>63</v>
      </c>
      <c r="B11" s="90">
        <v>1.7</v>
      </c>
      <c r="C11" s="90">
        <v>1.3</v>
      </c>
      <c r="D11" s="90">
        <v>1.7</v>
      </c>
      <c r="E11" s="90">
        <v>1.9</v>
      </c>
      <c r="F11" s="90">
        <v>2</v>
      </c>
      <c r="G11" s="90">
        <v>2</v>
      </c>
      <c r="H11" s="445">
        <v>2.149138980101397</v>
      </c>
      <c r="I11" s="90">
        <v>2.312613607442958</v>
      </c>
      <c r="J11" s="90">
        <v>2.4130792747321292</v>
      </c>
      <c r="K11" s="90">
        <v>2.521621193878553</v>
      </c>
      <c r="L11" s="90">
        <v>2.6</v>
      </c>
      <c r="M11" s="90">
        <v>2.7221004900446313</v>
      </c>
      <c r="N11" s="90">
        <v>2.891936131758017</v>
      </c>
      <c r="O11" s="90">
        <v>3.115209926076118</v>
      </c>
      <c r="P11" s="90">
        <v>3.417746514292596</v>
      </c>
      <c r="Q11" s="90">
        <v>3.6548607343784107</v>
      </c>
      <c r="R11" s="90">
        <v>3.8516984893796486</v>
      </c>
      <c r="S11" s="90">
        <v>4.006279711350054</v>
      </c>
      <c r="T11" s="90">
        <v>4.0895161921358225</v>
      </c>
      <c r="U11" s="90">
        <v>4.1024586894502715</v>
      </c>
    </row>
    <row r="12" spans="1:21" ht="15">
      <c r="A12" s="315" t="s">
        <v>64</v>
      </c>
      <c r="B12" s="90">
        <v>1.1</v>
      </c>
      <c r="C12" s="90">
        <v>1.5</v>
      </c>
      <c r="D12" s="90">
        <v>1.1</v>
      </c>
      <c r="E12" s="90">
        <v>1.1</v>
      </c>
      <c r="F12" s="90">
        <v>1.2</v>
      </c>
      <c r="G12" s="90">
        <v>1.2</v>
      </c>
      <c r="H12" s="445">
        <v>1.3247471512566686</v>
      </c>
      <c r="I12" s="90">
        <v>1.4391074754363005</v>
      </c>
      <c r="J12" s="90">
        <v>1.4797943078127846</v>
      </c>
      <c r="K12" s="90">
        <v>1.532214927789119</v>
      </c>
      <c r="L12" s="90">
        <v>1.6</v>
      </c>
      <c r="M12" s="90">
        <v>1.6366825261776994</v>
      </c>
      <c r="N12" s="90">
        <v>1.6944181773282843</v>
      </c>
      <c r="O12" s="90">
        <v>1.7550983455643427</v>
      </c>
      <c r="P12" s="90">
        <v>1.8213075763774143</v>
      </c>
      <c r="Q12" s="90">
        <v>1.9107930586564708</v>
      </c>
      <c r="R12" s="90">
        <v>1.9423783111383757</v>
      </c>
      <c r="S12" s="90">
        <v>1.9230769230769231</v>
      </c>
      <c r="T12" s="90">
        <v>1.87047560235422</v>
      </c>
      <c r="U12" s="90">
        <v>1.8186392052301443</v>
      </c>
    </row>
    <row r="13" spans="1:21" ht="15">
      <c r="A13" s="315" t="s">
        <v>65</v>
      </c>
      <c r="B13" s="90">
        <v>0.2</v>
      </c>
      <c r="C13" s="90">
        <v>0.1</v>
      </c>
      <c r="D13" s="90">
        <v>0.1</v>
      </c>
      <c r="E13" s="90">
        <v>0.1</v>
      </c>
      <c r="F13" s="90">
        <v>0.1</v>
      </c>
      <c r="G13" s="90">
        <v>0.1</v>
      </c>
      <c r="H13" s="445">
        <v>0.05281893679425216</v>
      </c>
      <c r="I13" s="90">
        <v>0.03455476530978427</v>
      </c>
      <c r="J13" s="90">
        <v>0.0345103704960723</v>
      </c>
      <c r="K13" s="90">
        <v>0.0319034063021498</v>
      </c>
      <c r="L13" s="90">
        <v>0</v>
      </c>
      <c r="M13" s="90">
        <v>0.024525997081596473</v>
      </c>
      <c r="N13" s="90">
        <v>0.025945372943887112</v>
      </c>
      <c r="O13" s="90">
        <v>0.023305698153561247</v>
      </c>
      <c r="P13" s="90">
        <v>0.021960000920903264</v>
      </c>
      <c r="Q13" s="90">
        <v>0.019797828722845526</v>
      </c>
      <c r="R13" s="90">
        <v>0.017636684303350973</v>
      </c>
      <c r="S13" s="90">
        <v>0.015369034655267894</v>
      </c>
      <c r="T13" s="90">
        <v>0.013492565342717503</v>
      </c>
      <c r="U13" s="90">
        <v>0.013042437728691129</v>
      </c>
    </row>
    <row r="14" spans="1:21" ht="15">
      <c r="A14" s="315" t="s">
        <v>5</v>
      </c>
      <c r="B14" s="92">
        <v>100</v>
      </c>
      <c r="C14" s="92">
        <v>100</v>
      </c>
      <c r="D14" s="92">
        <v>100</v>
      </c>
      <c r="E14" s="92">
        <v>100</v>
      </c>
      <c r="F14" s="92">
        <v>100</v>
      </c>
      <c r="G14" s="92">
        <v>100</v>
      </c>
      <c r="H14" s="92">
        <v>100</v>
      </c>
      <c r="I14" s="92">
        <v>100</v>
      </c>
      <c r="J14" s="92">
        <v>100</v>
      </c>
      <c r="K14" s="92">
        <v>100</v>
      </c>
      <c r="L14" s="92">
        <v>100</v>
      </c>
      <c r="M14" s="92">
        <v>100</v>
      </c>
      <c r="N14" s="92">
        <v>100</v>
      </c>
      <c r="O14" s="92">
        <v>100</v>
      </c>
      <c r="P14" s="92">
        <v>100</v>
      </c>
      <c r="Q14" s="92">
        <v>100</v>
      </c>
      <c r="R14" s="92">
        <v>100</v>
      </c>
      <c r="S14" s="92">
        <v>100</v>
      </c>
      <c r="T14" s="92">
        <v>100</v>
      </c>
      <c r="U14" s="92">
        <v>100</v>
      </c>
    </row>
    <row r="15" spans="1:21" ht="15">
      <c r="A15" s="57"/>
      <c r="B15" s="467" t="s">
        <v>224</v>
      </c>
      <c r="C15" s="467" t="s">
        <v>224</v>
      </c>
      <c r="D15" s="467" t="s">
        <v>224</v>
      </c>
      <c r="E15" s="467" t="s">
        <v>224</v>
      </c>
      <c r="F15" s="467" t="s">
        <v>224</v>
      </c>
      <c r="G15" s="467" t="s">
        <v>224</v>
      </c>
      <c r="H15" s="446"/>
      <c r="I15" s="446"/>
      <c r="M15" s="67"/>
      <c r="N15" s="67"/>
      <c r="O15" s="67"/>
      <c r="P15" s="114"/>
      <c r="Q15" s="67"/>
      <c r="R15" s="67"/>
      <c r="S15" s="67"/>
      <c r="T15" s="67"/>
      <c r="U15" s="67" t="s">
        <v>0</v>
      </c>
    </row>
    <row r="16" spans="1:21" ht="15.75">
      <c r="A16" s="289" t="s">
        <v>5</v>
      </c>
      <c r="B16" s="382">
        <v>1684</v>
      </c>
      <c r="C16" s="382">
        <v>1660.7</v>
      </c>
      <c r="D16" s="382">
        <v>1682.1</v>
      </c>
      <c r="E16" s="382">
        <v>1687.5</v>
      </c>
      <c r="F16" s="382">
        <v>1733.6</v>
      </c>
      <c r="G16" s="382">
        <v>1779.4</v>
      </c>
      <c r="H16" s="382">
        <v>1825.103</v>
      </c>
      <c r="I16" s="382">
        <v>1878.178</v>
      </c>
      <c r="J16" s="291">
        <v>1926.957</v>
      </c>
      <c r="K16" s="291">
        <v>1997</v>
      </c>
      <c r="L16" s="293">
        <v>2058</v>
      </c>
      <c r="M16" s="293">
        <v>2103.89</v>
      </c>
      <c r="N16" s="293">
        <v>2158.381</v>
      </c>
      <c r="O16" s="293">
        <v>2231.214</v>
      </c>
      <c r="P16" s="293">
        <v>2258.652</v>
      </c>
      <c r="Q16" s="293">
        <v>2313.385</v>
      </c>
      <c r="R16" s="293">
        <v>2347.38</v>
      </c>
      <c r="S16" s="293">
        <v>2361.892</v>
      </c>
      <c r="T16" s="293">
        <v>2364.265</v>
      </c>
      <c r="U16" s="573">
        <v>2369.189</v>
      </c>
    </row>
    <row r="17" spans="1:21" ht="16.5" customHeight="1">
      <c r="A17" s="576" t="s">
        <v>678</v>
      </c>
      <c r="B17" s="426"/>
      <c r="C17" s="426"/>
      <c r="D17" s="426"/>
      <c r="E17" s="426"/>
      <c r="F17" s="426"/>
      <c r="G17" s="426"/>
      <c r="H17" s="426"/>
      <c r="I17" s="426"/>
      <c r="U17" s="482"/>
    </row>
    <row r="18" ht="12.75">
      <c r="U18" s="482"/>
    </row>
    <row r="19" ht="12.75">
      <c r="U19" s="482"/>
    </row>
    <row r="20" spans="1:21" s="53" customFormat="1" ht="24" customHeight="1">
      <c r="A20" s="108" t="s">
        <v>419</v>
      </c>
      <c r="B20" s="108"/>
      <c r="C20" s="108"/>
      <c r="D20" s="108"/>
      <c r="E20" s="108"/>
      <c r="F20" s="108"/>
      <c r="G20" s="108"/>
      <c r="H20" s="108"/>
      <c r="I20" s="108"/>
      <c r="K20" s="54"/>
      <c r="L20" s="54"/>
      <c r="M20" s="54"/>
      <c r="N20" s="54"/>
      <c r="O20" s="54"/>
      <c r="P20" s="54"/>
      <c r="Q20" s="54"/>
      <c r="R20" s="208"/>
      <c r="S20" s="208"/>
      <c r="T20" s="208"/>
      <c r="U20" s="484"/>
    </row>
    <row r="21" spans="1:21" s="53" customFormat="1" ht="31.5">
      <c r="A21" s="312" t="s">
        <v>66</v>
      </c>
      <c r="B21" s="427">
        <v>1992</v>
      </c>
      <c r="C21" s="427">
        <v>1993</v>
      </c>
      <c r="D21" s="427">
        <v>1994</v>
      </c>
      <c r="E21" s="427">
        <v>1995</v>
      </c>
      <c r="F21" s="427">
        <v>1996</v>
      </c>
      <c r="G21" s="427">
        <v>1997</v>
      </c>
      <c r="H21" s="427">
        <v>1998</v>
      </c>
      <c r="I21" s="427">
        <v>1999</v>
      </c>
      <c r="J21" s="427">
        <v>2000</v>
      </c>
      <c r="K21" s="427">
        <v>2001</v>
      </c>
      <c r="L21" s="428">
        <v>2002</v>
      </c>
      <c r="M21" s="428">
        <v>2003</v>
      </c>
      <c r="N21" s="428">
        <v>2004</v>
      </c>
      <c r="O21" s="428">
        <v>2005</v>
      </c>
      <c r="P21" s="310" t="s">
        <v>599</v>
      </c>
      <c r="Q21" s="310" t="s">
        <v>600</v>
      </c>
      <c r="R21" s="310" t="s">
        <v>601</v>
      </c>
      <c r="S21" s="310" t="s">
        <v>602</v>
      </c>
      <c r="T21" s="428">
        <v>2010</v>
      </c>
      <c r="U21" s="428">
        <v>2011</v>
      </c>
    </row>
    <row r="22" spans="1:21" ht="12.75">
      <c r="A22" s="1"/>
      <c r="B22" s="474"/>
      <c r="C22" s="474"/>
      <c r="D22" s="474"/>
      <c r="E22" s="475"/>
      <c r="F22" s="475"/>
      <c r="G22" s="475"/>
      <c r="H22" s="475"/>
      <c r="I22" s="475"/>
      <c r="M22" s="64"/>
      <c r="N22" s="103"/>
      <c r="O22" s="103"/>
      <c r="P22" s="114"/>
      <c r="Q22" s="103"/>
      <c r="R22" s="103"/>
      <c r="S22" s="103"/>
      <c r="T22" s="103"/>
      <c r="U22" s="103" t="s">
        <v>67</v>
      </c>
    </row>
    <row r="23" spans="1:21" ht="15">
      <c r="A23" s="244" t="s">
        <v>68</v>
      </c>
      <c r="B23" s="468">
        <v>33.6</v>
      </c>
      <c r="C23" s="468">
        <v>32.4</v>
      </c>
      <c r="D23" s="468">
        <v>33.8</v>
      </c>
      <c r="E23" s="468">
        <v>34</v>
      </c>
      <c r="F23" s="468">
        <v>34.1</v>
      </c>
      <c r="G23" s="468">
        <v>33.7</v>
      </c>
      <c r="H23" s="445">
        <v>33.07923307923308</v>
      </c>
      <c r="I23" s="445">
        <v>33.822886909763064</v>
      </c>
      <c r="J23" s="91">
        <v>32.30363594935061</v>
      </c>
      <c r="K23" s="91">
        <v>30.90210491146007</v>
      </c>
      <c r="L23" s="91">
        <v>30.4</v>
      </c>
      <c r="M23" s="91">
        <v>30.400955578512395</v>
      </c>
      <c r="N23" s="91">
        <v>30.3552981687275</v>
      </c>
      <c r="O23" s="91">
        <v>30.51129823711153</v>
      </c>
      <c r="P23" s="91">
        <v>30.022751403003184</v>
      </c>
      <c r="Q23" s="91">
        <v>29.701364665565144</v>
      </c>
      <c r="R23" s="91">
        <v>29.601488602884167</v>
      </c>
      <c r="S23" s="91">
        <v>29.1101152368758</v>
      </c>
      <c r="T23" s="91">
        <v>29.157745643795906</v>
      </c>
      <c r="U23" s="445">
        <v>28.792464379229436</v>
      </c>
    </row>
    <row r="24" spans="1:21" ht="15">
      <c r="A24" s="244" t="s">
        <v>69</v>
      </c>
      <c r="B24" s="468">
        <v>3.3</v>
      </c>
      <c r="C24" s="468">
        <v>7.7</v>
      </c>
      <c r="D24" s="468">
        <v>3.4</v>
      </c>
      <c r="E24" s="468">
        <v>3.5</v>
      </c>
      <c r="F24" s="468">
        <v>3.5</v>
      </c>
      <c r="G24" s="468">
        <v>3.4</v>
      </c>
      <c r="H24" s="445">
        <v>3.3231033231033233</v>
      </c>
      <c r="I24" s="445">
        <v>3.216266173752311</v>
      </c>
      <c r="J24" s="91">
        <v>3.5382962794179877</v>
      </c>
      <c r="K24" s="91">
        <v>3.1540260608085533</v>
      </c>
      <c r="L24" s="91">
        <v>3.1</v>
      </c>
      <c r="M24" s="91">
        <v>2.940986570247934</v>
      </c>
      <c r="N24" s="91">
        <v>2.8298638284551574</v>
      </c>
      <c r="O24" s="91">
        <v>3.1259465681226146</v>
      </c>
      <c r="P24" s="91">
        <v>2.4025481571363567</v>
      </c>
      <c r="Q24" s="91">
        <v>2.3621565387675174</v>
      </c>
      <c r="R24" s="91">
        <v>2.3662583346255235</v>
      </c>
      <c r="S24" s="91">
        <v>2.3687580025608197</v>
      </c>
      <c r="T24" s="91">
        <v>2.361737870153826</v>
      </c>
      <c r="U24" s="445">
        <v>2.4381949875879894</v>
      </c>
    </row>
    <row r="25" spans="1:21" ht="15">
      <c r="A25" s="244" t="s">
        <v>70</v>
      </c>
      <c r="B25" s="468">
        <v>4.9</v>
      </c>
      <c r="C25" s="468">
        <v>3.7</v>
      </c>
      <c r="D25" s="468">
        <v>4.3</v>
      </c>
      <c r="E25" s="468">
        <v>4.8</v>
      </c>
      <c r="F25" s="468">
        <v>4.7</v>
      </c>
      <c r="G25" s="468">
        <v>4.6</v>
      </c>
      <c r="H25" s="445">
        <v>4.438504438504438</v>
      </c>
      <c r="I25" s="445">
        <v>4.5236094773987565</v>
      </c>
      <c r="J25" s="91">
        <v>4.716643338432994</v>
      </c>
      <c r="K25" s="91">
        <v>4.637487470765119</v>
      </c>
      <c r="L25" s="91">
        <v>4.4</v>
      </c>
      <c r="M25" s="91">
        <v>4.219395661157025</v>
      </c>
      <c r="N25" s="91">
        <v>3.9943653153858194</v>
      </c>
      <c r="O25" s="91">
        <v>4.183073847458654</v>
      </c>
      <c r="P25" s="91">
        <v>4.052783254967389</v>
      </c>
      <c r="Q25" s="91">
        <v>4.198029496358853</v>
      </c>
      <c r="R25" s="91">
        <v>4.261125755931152</v>
      </c>
      <c r="S25" s="91">
        <v>4.0685019206145965</v>
      </c>
      <c r="T25" s="91">
        <v>3.9922263579169273</v>
      </c>
      <c r="U25" s="445">
        <v>3.686197163940558</v>
      </c>
    </row>
    <row r="26" spans="1:21" ht="15">
      <c r="A26" s="244" t="s">
        <v>71</v>
      </c>
      <c r="B26" s="468">
        <v>19.3</v>
      </c>
      <c r="C26" s="468">
        <v>14.6</v>
      </c>
      <c r="D26" s="468">
        <v>19.4</v>
      </c>
      <c r="E26" s="468">
        <v>18.9</v>
      </c>
      <c r="F26" s="468">
        <v>18.8</v>
      </c>
      <c r="G26" s="468">
        <v>17.8</v>
      </c>
      <c r="H26" s="445">
        <v>17.143517143517144</v>
      </c>
      <c r="I26" s="445">
        <v>16.716518232229877</v>
      </c>
      <c r="J26" s="91">
        <v>16.754011913674685</v>
      </c>
      <c r="K26" s="91">
        <v>16.902773137320416</v>
      </c>
      <c r="L26" s="91">
        <v>16.1</v>
      </c>
      <c r="M26" s="91">
        <v>15.124612603305785</v>
      </c>
      <c r="N26" s="91">
        <v>14.56565972765691</v>
      </c>
      <c r="O26" s="91">
        <v>14.290906887986916</v>
      </c>
      <c r="P26" s="91">
        <v>14.418322463218566</v>
      </c>
      <c r="Q26" s="91">
        <v>14.212716480019584</v>
      </c>
      <c r="R26" s="91">
        <v>14.110714839510003</v>
      </c>
      <c r="S26" s="91">
        <v>14.052496798975673</v>
      </c>
      <c r="T26" s="91">
        <v>14.440528344148357</v>
      </c>
      <c r="U26" s="445">
        <v>14.200700513483184</v>
      </c>
    </row>
    <row r="27" spans="1:21" ht="15">
      <c r="A27" s="244" t="s">
        <v>72</v>
      </c>
      <c r="B27" s="468">
        <v>0.8</v>
      </c>
      <c r="C27" s="468">
        <v>2.6</v>
      </c>
      <c r="D27" s="468">
        <v>1.3</v>
      </c>
      <c r="E27" s="468">
        <v>1.6</v>
      </c>
      <c r="F27" s="468">
        <v>2.1</v>
      </c>
      <c r="G27" s="468">
        <v>1.9</v>
      </c>
      <c r="H27" s="445">
        <v>2.3034023034023035</v>
      </c>
      <c r="I27" s="445">
        <v>2.4466476222483617</v>
      </c>
      <c r="J27" s="91">
        <v>2.8124084502457602</v>
      </c>
      <c r="K27" s="91">
        <v>3.0938857333778818</v>
      </c>
      <c r="L27" s="91">
        <v>3.6</v>
      </c>
      <c r="M27" s="91">
        <v>4.374354338842975</v>
      </c>
      <c r="N27" s="91">
        <v>4.2948818281421195</v>
      </c>
      <c r="O27" s="91">
        <v>3.989216695947174</v>
      </c>
      <c r="P27" s="91">
        <v>3.8768390717427574</v>
      </c>
      <c r="Q27" s="91">
        <v>3.7329416804357143</v>
      </c>
      <c r="R27" s="91">
        <v>3.6625833462552335</v>
      </c>
      <c r="S27" s="91">
        <v>3.4122919334186936</v>
      </c>
      <c r="T27" s="91">
        <v>3.1687473236931387</v>
      </c>
      <c r="U27" s="445">
        <v>2.6966368551705377</v>
      </c>
    </row>
    <row r="28" spans="1:21" ht="15">
      <c r="A28" s="244" t="s">
        <v>73</v>
      </c>
      <c r="B28" s="469">
        <v>9.7</v>
      </c>
      <c r="C28" s="469">
        <v>9</v>
      </c>
      <c r="D28" s="469">
        <v>9.8</v>
      </c>
      <c r="E28" s="469">
        <v>9.5</v>
      </c>
      <c r="F28" s="469">
        <v>9.3</v>
      </c>
      <c r="G28" s="468">
        <v>9.4</v>
      </c>
      <c r="H28" s="445">
        <v>9.860409860409861</v>
      </c>
      <c r="I28" s="445">
        <v>10.038648966560242</v>
      </c>
      <c r="J28" s="91">
        <v>10.201490836886821</v>
      </c>
      <c r="K28" s="91">
        <v>10.350818576678918</v>
      </c>
      <c r="L28" s="91">
        <v>10.9</v>
      </c>
      <c r="M28" s="91">
        <v>11.037577479338843</v>
      </c>
      <c r="N28" s="91">
        <v>11.585537642823603</v>
      </c>
      <c r="O28" s="91">
        <v>11.979766159810989</v>
      </c>
      <c r="P28" s="91">
        <v>12.573942059760352</v>
      </c>
      <c r="Q28" s="91">
        <v>12.63998531301634</v>
      </c>
      <c r="R28" s="91">
        <v>12.625213211350598</v>
      </c>
      <c r="S28" s="91">
        <v>12.97695262483995</v>
      </c>
      <c r="T28" s="91">
        <v>13.31071510919332</v>
      </c>
      <c r="U28" s="445">
        <v>13.830040466555582</v>
      </c>
    </row>
    <row r="29" spans="1:21" ht="15">
      <c r="A29" s="244" t="s">
        <v>74</v>
      </c>
      <c r="B29" s="468">
        <v>4.8</v>
      </c>
      <c r="C29" s="468">
        <v>6</v>
      </c>
      <c r="D29" s="468">
        <v>4.9</v>
      </c>
      <c r="E29" s="468">
        <v>5</v>
      </c>
      <c r="F29" s="468">
        <v>4.8</v>
      </c>
      <c r="G29" s="468">
        <v>5</v>
      </c>
      <c r="H29" s="445">
        <v>5.157905157905158</v>
      </c>
      <c r="I29" s="445">
        <v>5.437741556041002</v>
      </c>
      <c r="J29" s="91">
        <v>5.4653168842160085</v>
      </c>
      <c r="K29" s="91">
        <v>5.696625459405278</v>
      </c>
      <c r="L29" s="91">
        <v>6.2</v>
      </c>
      <c r="M29" s="91">
        <v>6.395273760330579</v>
      </c>
      <c r="N29" s="91">
        <v>6.733448113945845</v>
      </c>
      <c r="O29" s="91">
        <v>7.051553886230084</v>
      </c>
      <c r="P29" s="91">
        <v>7.7961474290914605</v>
      </c>
      <c r="Q29" s="91">
        <v>8.518450523223793</v>
      </c>
      <c r="R29" s="91">
        <v>9.002946193208249</v>
      </c>
      <c r="S29" s="91">
        <v>9.007682458386684</v>
      </c>
      <c r="T29" s="91">
        <v>8.942982311670345</v>
      </c>
      <c r="U29" s="445">
        <v>9.103274730506342</v>
      </c>
    </row>
    <row r="30" spans="1:21" ht="15">
      <c r="A30" s="244" t="s">
        <v>455</v>
      </c>
      <c r="B30" s="468">
        <v>23.3</v>
      </c>
      <c r="C30" s="468">
        <v>23.7</v>
      </c>
      <c r="D30" s="468">
        <v>23.1</v>
      </c>
      <c r="E30" s="468">
        <v>22.5</v>
      </c>
      <c r="F30" s="469">
        <v>22.5</v>
      </c>
      <c r="G30" s="468">
        <v>23.6</v>
      </c>
      <c r="H30" s="470">
        <v>23.87552387552388</v>
      </c>
      <c r="I30" s="445">
        <v>15.536884557217274</v>
      </c>
      <c r="J30" s="91">
        <v>11.750919566420363</v>
      </c>
      <c r="K30" s="91">
        <v>8.590043434680922</v>
      </c>
      <c r="L30" s="91">
        <v>6.6</v>
      </c>
      <c r="M30" s="91">
        <v>5.459065082644629</v>
      </c>
      <c r="N30" s="91">
        <v>4.695570511817185</v>
      </c>
      <c r="O30" s="91">
        <v>4.043739019809777</v>
      </c>
      <c r="P30" s="91">
        <v>3.3459730016684364</v>
      </c>
      <c r="Q30" s="91">
        <v>2.9404565204087874</v>
      </c>
      <c r="R30" s="91">
        <v>2.6546751434330904</v>
      </c>
      <c r="S30" s="91">
        <v>2.727272727272727</v>
      </c>
      <c r="T30" s="91">
        <v>2.3880891992489874</v>
      </c>
      <c r="U30" s="445">
        <v>1.9179107015336485</v>
      </c>
    </row>
    <row r="31" spans="1:21" ht="15">
      <c r="A31" s="244" t="s">
        <v>456</v>
      </c>
      <c r="B31" s="471" t="s">
        <v>613</v>
      </c>
      <c r="C31" s="468">
        <v>0.3</v>
      </c>
      <c r="D31" s="468">
        <v>0.1</v>
      </c>
      <c r="E31" s="468">
        <v>0.2</v>
      </c>
      <c r="F31" s="468">
        <v>0.3</v>
      </c>
      <c r="G31" s="468">
        <v>0.5</v>
      </c>
      <c r="H31" s="470">
        <v>0.8184008184008184</v>
      </c>
      <c r="I31" s="445">
        <v>8.260796504789111</v>
      </c>
      <c r="J31" s="91">
        <v>12.457276781354773</v>
      </c>
      <c r="K31" s="91">
        <v>16.648847310390913</v>
      </c>
      <c r="L31" s="91">
        <v>18.8</v>
      </c>
      <c r="M31" s="91">
        <v>20.02518078512397</v>
      </c>
      <c r="N31" s="91">
        <v>20.935983722022225</v>
      </c>
      <c r="O31" s="91">
        <v>20.81844066153753</v>
      </c>
      <c r="P31" s="91">
        <v>21.50462611861065</v>
      </c>
      <c r="Q31" s="91">
        <v>21.666360687840402</v>
      </c>
      <c r="R31" s="91">
        <v>21.70258954876725</v>
      </c>
      <c r="S31" s="91">
        <v>22.26312419974392</v>
      </c>
      <c r="T31" s="91">
        <v>22.233933924042294</v>
      </c>
      <c r="U31" s="445">
        <v>23.334580201992722</v>
      </c>
    </row>
    <row r="32" spans="1:21" ht="15">
      <c r="A32" s="244" t="s">
        <v>5</v>
      </c>
      <c r="B32" s="472">
        <v>100</v>
      </c>
      <c r="C32" s="472">
        <v>100</v>
      </c>
      <c r="D32" s="472">
        <v>100</v>
      </c>
      <c r="E32" s="472">
        <v>100</v>
      </c>
      <c r="F32" s="472">
        <v>100</v>
      </c>
      <c r="G32" s="472">
        <v>100</v>
      </c>
      <c r="H32" s="92">
        <v>100</v>
      </c>
      <c r="I32" s="92">
        <v>100</v>
      </c>
      <c r="J32" s="92">
        <v>100</v>
      </c>
      <c r="K32" s="192">
        <v>99.97661209488808</v>
      </c>
      <c r="L32" s="192">
        <v>100</v>
      </c>
      <c r="M32" s="192">
        <v>100</v>
      </c>
      <c r="N32" s="192">
        <v>100</v>
      </c>
      <c r="O32" s="192">
        <v>100</v>
      </c>
      <c r="P32" s="192">
        <v>100</v>
      </c>
      <c r="Q32" s="192">
        <v>100</v>
      </c>
      <c r="R32" s="192">
        <v>100</v>
      </c>
      <c r="S32" s="192">
        <v>100</v>
      </c>
      <c r="T32" s="192">
        <v>100</v>
      </c>
      <c r="U32" s="574">
        <f>SUM(U23:U31)</f>
        <v>100</v>
      </c>
    </row>
    <row r="33" spans="1:21" ht="15">
      <c r="A33" s="244"/>
      <c r="B33" s="467" t="s">
        <v>224</v>
      </c>
      <c r="C33" s="467" t="s">
        <v>224</v>
      </c>
      <c r="D33" s="467" t="s">
        <v>224</v>
      </c>
      <c r="E33" s="467" t="s">
        <v>224</v>
      </c>
      <c r="F33" s="467" t="s">
        <v>224</v>
      </c>
      <c r="G33" s="467" t="s">
        <v>224</v>
      </c>
      <c r="H33" s="446"/>
      <c r="I33" s="446"/>
      <c r="M33" s="67"/>
      <c r="N33" s="67"/>
      <c r="O33" s="67"/>
      <c r="P33" s="114"/>
      <c r="Q33" s="67"/>
      <c r="R33" s="67"/>
      <c r="S33" s="67"/>
      <c r="T33" s="67"/>
      <c r="U33" s="67" t="s">
        <v>0</v>
      </c>
    </row>
    <row r="34" spans="1:21" ht="18.75">
      <c r="A34" s="143" t="s">
        <v>513</v>
      </c>
      <c r="B34" s="473">
        <v>31.5</v>
      </c>
      <c r="C34" s="473">
        <v>38.7</v>
      </c>
      <c r="D34" s="473">
        <v>32.5</v>
      </c>
      <c r="E34" s="473">
        <v>33.3</v>
      </c>
      <c r="F34" s="473">
        <v>32.6</v>
      </c>
      <c r="G34" s="473">
        <v>31.1</v>
      </c>
      <c r="H34" s="383">
        <v>30.303</v>
      </c>
      <c r="I34" s="383">
        <v>29.755</v>
      </c>
      <c r="J34" s="383">
        <v>30.721</v>
      </c>
      <c r="K34" s="383">
        <v>29.93</v>
      </c>
      <c r="L34" s="383">
        <v>30.5</v>
      </c>
      <c r="M34" s="383">
        <v>30.976</v>
      </c>
      <c r="N34" s="383">
        <v>31.945</v>
      </c>
      <c r="O34" s="383">
        <v>33.014</v>
      </c>
      <c r="P34" s="383">
        <v>32.965</v>
      </c>
      <c r="Q34" s="383">
        <v>32.682</v>
      </c>
      <c r="R34" s="383">
        <v>32.245</v>
      </c>
      <c r="S34" s="383">
        <v>31.24</v>
      </c>
      <c r="T34" s="383">
        <v>30.359</v>
      </c>
      <c r="U34" s="383">
        <v>29.407</v>
      </c>
    </row>
    <row r="35" spans="1:21" ht="12.75">
      <c r="A35" s="575" t="s">
        <v>648</v>
      </c>
      <c r="B35" s="137"/>
      <c r="C35" s="137"/>
      <c r="D35" s="137"/>
      <c r="E35" s="137"/>
      <c r="F35" s="137"/>
      <c r="G35" s="137"/>
      <c r="H35" s="137"/>
      <c r="I35" s="137"/>
      <c r="U35" s="114"/>
    </row>
    <row r="36" spans="1:21" ht="12.75">
      <c r="A36" s="576" t="s">
        <v>679</v>
      </c>
      <c r="B36" s="426"/>
      <c r="C36" s="426"/>
      <c r="D36" s="426"/>
      <c r="E36" s="426"/>
      <c r="F36" s="426"/>
      <c r="G36" s="426"/>
      <c r="H36" s="426"/>
      <c r="I36" s="426"/>
      <c r="U36" s="114"/>
    </row>
    <row r="37" spans="1:21" ht="12.75">
      <c r="A37" s="137"/>
      <c r="B37" s="137"/>
      <c r="C37" s="137"/>
      <c r="D37" s="137"/>
      <c r="E37" s="137"/>
      <c r="F37" s="137"/>
      <c r="G37" s="137"/>
      <c r="H37" s="137"/>
      <c r="I37" s="137"/>
      <c r="U37" s="114"/>
    </row>
    <row r="38" ht="12.75">
      <c r="U38" s="114"/>
    </row>
    <row r="39" spans="1:21" s="53" customFormat="1" ht="15.75">
      <c r="A39" s="108" t="s">
        <v>420</v>
      </c>
      <c r="B39" s="108"/>
      <c r="C39" s="108"/>
      <c r="D39" s="108"/>
      <c r="E39" s="108"/>
      <c r="F39" s="108"/>
      <c r="G39" s="108"/>
      <c r="H39" s="108"/>
      <c r="I39" s="108"/>
      <c r="K39" s="54"/>
      <c r="L39" s="54"/>
      <c r="M39" s="54"/>
      <c r="N39" s="54"/>
      <c r="O39" s="54"/>
      <c r="P39" s="54"/>
      <c r="Q39" s="54"/>
      <c r="R39" s="208"/>
      <c r="S39" s="208"/>
      <c r="T39" s="208"/>
      <c r="U39" s="208"/>
    </row>
    <row r="40" spans="1:21" s="53" customFormat="1" ht="18.75">
      <c r="A40" s="312" t="s">
        <v>144</v>
      </c>
      <c r="B40" s="313">
        <v>1992</v>
      </c>
      <c r="C40" s="313">
        <v>1993</v>
      </c>
      <c r="D40" s="313">
        <v>1994</v>
      </c>
      <c r="E40" s="313">
        <v>1995</v>
      </c>
      <c r="F40" s="313">
        <v>1996</v>
      </c>
      <c r="G40" s="313">
        <v>1997</v>
      </c>
      <c r="H40" s="313">
        <v>1998</v>
      </c>
      <c r="I40" s="313">
        <v>1999</v>
      </c>
      <c r="J40" s="313">
        <v>2000</v>
      </c>
      <c r="K40" s="313">
        <v>2001</v>
      </c>
      <c r="L40" s="314">
        <v>2002</v>
      </c>
      <c r="M40" s="314">
        <v>2003</v>
      </c>
      <c r="N40" s="314">
        <v>2004</v>
      </c>
      <c r="O40" s="314">
        <v>2005</v>
      </c>
      <c r="P40" s="310" t="s">
        <v>595</v>
      </c>
      <c r="Q40" s="310" t="s">
        <v>596</v>
      </c>
      <c r="R40" s="310" t="s">
        <v>597</v>
      </c>
      <c r="S40" s="310" t="s">
        <v>598</v>
      </c>
      <c r="T40" s="314">
        <v>2010</v>
      </c>
      <c r="U40" s="314">
        <v>2011</v>
      </c>
    </row>
    <row r="41" spans="1:21" s="53" customFormat="1" ht="12.75" customHeight="1">
      <c r="A41" s="255"/>
      <c r="B41" s="255"/>
      <c r="C41" s="255"/>
      <c r="D41" s="255"/>
      <c r="E41" s="255"/>
      <c r="F41" s="255"/>
      <c r="G41" s="255"/>
      <c r="H41" s="255"/>
      <c r="I41" s="255"/>
      <c r="J41" s="256"/>
      <c r="K41" s="256"/>
      <c r="L41" s="256"/>
      <c r="M41" s="257"/>
      <c r="N41" s="257"/>
      <c r="O41" s="257"/>
      <c r="P41" s="257"/>
      <c r="Q41" s="257"/>
      <c r="R41" s="257"/>
      <c r="S41" s="257"/>
      <c r="T41" s="257"/>
      <c r="U41" s="257"/>
    </row>
    <row r="42" spans="1:21" ht="15">
      <c r="A42" s="316" t="s">
        <v>75</v>
      </c>
      <c r="B42" s="453">
        <v>625</v>
      </c>
      <c r="C42" s="453">
        <v>627</v>
      </c>
      <c r="D42" s="453">
        <v>584</v>
      </c>
      <c r="E42" s="453">
        <v>556</v>
      </c>
      <c r="F42" s="453">
        <v>622</v>
      </c>
      <c r="G42" s="453">
        <v>785</v>
      </c>
      <c r="H42" s="480">
        <v>800</v>
      </c>
      <c r="I42" s="480">
        <v>863</v>
      </c>
      <c r="J42" s="94">
        <v>892</v>
      </c>
      <c r="K42" s="94">
        <v>961</v>
      </c>
      <c r="L42" s="96">
        <v>1023</v>
      </c>
      <c r="M42" s="96">
        <v>1178</v>
      </c>
      <c r="N42" s="96">
        <v>1351</v>
      </c>
      <c r="O42" s="96">
        <v>1554</v>
      </c>
      <c r="P42" s="96">
        <v>1646</v>
      </c>
      <c r="Q42" s="96">
        <v>1751</v>
      </c>
      <c r="R42" s="96">
        <v>1825</v>
      </c>
      <c r="S42" s="96">
        <v>1766</v>
      </c>
      <c r="T42" s="96">
        <v>1795</v>
      </c>
      <c r="U42" s="480">
        <v>1753</v>
      </c>
    </row>
    <row r="43" spans="1:21" ht="15">
      <c r="A43" s="316" t="s">
        <v>76</v>
      </c>
      <c r="B43" s="453">
        <v>1622</v>
      </c>
      <c r="C43" s="453">
        <v>1777</v>
      </c>
      <c r="D43" s="453">
        <v>1940</v>
      </c>
      <c r="E43" s="453">
        <v>1916</v>
      </c>
      <c r="F43" s="453">
        <v>2097</v>
      </c>
      <c r="G43" s="453">
        <v>2239</v>
      </c>
      <c r="H43" s="480">
        <v>2360</v>
      </c>
      <c r="I43" s="480">
        <v>2657</v>
      </c>
      <c r="J43" s="94">
        <v>2944</v>
      </c>
      <c r="K43" s="94">
        <v>3115</v>
      </c>
      <c r="L43" s="96">
        <v>3239</v>
      </c>
      <c r="M43" s="96">
        <v>3504</v>
      </c>
      <c r="N43" s="96">
        <v>3731</v>
      </c>
      <c r="O43" s="96">
        <v>3928</v>
      </c>
      <c r="P43" s="96">
        <v>3921</v>
      </c>
      <c r="Q43" s="96">
        <v>3937</v>
      </c>
      <c r="R43" s="96">
        <v>3871</v>
      </c>
      <c r="S43" s="96">
        <v>3920</v>
      </c>
      <c r="T43" s="96">
        <v>3912</v>
      </c>
      <c r="U43" s="480">
        <v>3795</v>
      </c>
    </row>
    <row r="44" spans="1:21" ht="15">
      <c r="A44" s="316" t="s">
        <v>77</v>
      </c>
      <c r="B44" s="453">
        <v>232</v>
      </c>
      <c r="C44" s="453">
        <v>253</v>
      </c>
      <c r="D44" s="453">
        <v>326</v>
      </c>
      <c r="E44" s="453">
        <v>354</v>
      </c>
      <c r="F44" s="453">
        <v>430</v>
      </c>
      <c r="G44" s="453">
        <v>638</v>
      </c>
      <c r="H44" s="480">
        <v>776</v>
      </c>
      <c r="I44" s="480">
        <v>867</v>
      </c>
      <c r="J44" s="94">
        <v>894</v>
      </c>
      <c r="K44" s="94">
        <v>958</v>
      </c>
      <c r="L44" s="96">
        <v>1004</v>
      </c>
      <c r="M44" s="96">
        <v>1106</v>
      </c>
      <c r="N44" s="96">
        <v>1208</v>
      </c>
      <c r="O44" s="96">
        <v>1249</v>
      </c>
      <c r="P44" s="96">
        <v>1238</v>
      </c>
      <c r="Q44" s="96">
        <v>1301</v>
      </c>
      <c r="R44" s="96">
        <v>1266</v>
      </c>
      <c r="S44" s="96">
        <v>1186</v>
      </c>
      <c r="T44" s="96">
        <v>1117</v>
      </c>
      <c r="U44" s="480">
        <v>1082</v>
      </c>
    </row>
    <row r="45" spans="1:21" ht="15">
      <c r="A45" s="316" t="s">
        <v>78</v>
      </c>
      <c r="B45" s="453">
        <v>503</v>
      </c>
      <c r="C45" s="453">
        <v>474</v>
      </c>
      <c r="D45" s="453">
        <v>478</v>
      </c>
      <c r="E45" s="453">
        <v>477</v>
      </c>
      <c r="F45" s="453">
        <v>499</v>
      </c>
      <c r="G45" s="453">
        <v>611</v>
      </c>
      <c r="H45" s="480">
        <v>628</v>
      </c>
      <c r="I45" s="480">
        <v>712</v>
      </c>
      <c r="J45" s="94">
        <v>782</v>
      </c>
      <c r="K45" s="94">
        <v>911</v>
      </c>
      <c r="L45" s="96">
        <v>938</v>
      </c>
      <c r="M45" s="96">
        <v>952</v>
      </c>
      <c r="N45" s="96">
        <v>1016</v>
      </c>
      <c r="O45" s="96">
        <v>1108</v>
      </c>
      <c r="P45" s="96">
        <v>1290</v>
      </c>
      <c r="Q45" s="96">
        <v>1322</v>
      </c>
      <c r="R45" s="96">
        <v>1370</v>
      </c>
      <c r="S45" s="96">
        <v>1383</v>
      </c>
      <c r="T45" s="96">
        <v>1379</v>
      </c>
      <c r="U45" s="480">
        <v>1415</v>
      </c>
    </row>
    <row r="46" spans="1:21" ht="15">
      <c r="A46" s="316" t="s">
        <v>79</v>
      </c>
      <c r="B46" s="481">
        <v>2828</v>
      </c>
      <c r="C46" s="481">
        <v>2729</v>
      </c>
      <c r="D46" s="481">
        <v>2757</v>
      </c>
      <c r="E46" s="481">
        <v>2641</v>
      </c>
      <c r="F46" s="481">
        <v>2583</v>
      </c>
      <c r="G46" s="453">
        <v>2533</v>
      </c>
      <c r="H46" s="480">
        <v>2377</v>
      </c>
      <c r="I46" s="480">
        <v>2313</v>
      </c>
      <c r="J46" s="94">
        <v>2249</v>
      </c>
      <c r="K46" s="94">
        <v>2153</v>
      </c>
      <c r="L46" s="96">
        <v>2098</v>
      </c>
      <c r="M46" s="96">
        <v>2027</v>
      </c>
      <c r="N46" s="96">
        <v>2047</v>
      </c>
      <c r="O46" s="96">
        <v>2031</v>
      </c>
      <c r="P46" s="96">
        <v>1957</v>
      </c>
      <c r="Q46" s="96">
        <v>1937</v>
      </c>
      <c r="R46" s="96">
        <v>1859</v>
      </c>
      <c r="S46" s="96">
        <v>1757</v>
      </c>
      <c r="T46" s="96">
        <v>1667</v>
      </c>
      <c r="U46" s="480">
        <v>1580</v>
      </c>
    </row>
    <row r="47" spans="1:21" ht="15">
      <c r="A47" s="316" t="s">
        <v>80</v>
      </c>
      <c r="B47" s="453">
        <v>251</v>
      </c>
      <c r="C47" s="453">
        <v>210</v>
      </c>
      <c r="D47" s="453">
        <v>216</v>
      </c>
      <c r="E47" s="453">
        <v>185</v>
      </c>
      <c r="F47" s="453">
        <v>182</v>
      </c>
      <c r="G47" s="453">
        <v>189</v>
      </c>
      <c r="H47" s="480">
        <v>191</v>
      </c>
      <c r="I47" s="480">
        <v>183</v>
      </c>
      <c r="J47" s="94">
        <v>172</v>
      </c>
      <c r="K47" s="94">
        <v>173</v>
      </c>
      <c r="L47" s="96">
        <v>169</v>
      </c>
      <c r="M47" s="96">
        <v>179</v>
      </c>
      <c r="N47" s="96">
        <v>175</v>
      </c>
      <c r="O47" s="96">
        <v>201</v>
      </c>
      <c r="P47" s="96">
        <v>209</v>
      </c>
      <c r="Q47" s="96">
        <v>207</v>
      </c>
      <c r="R47" s="96">
        <v>217</v>
      </c>
      <c r="S47" s="96">
        <v>270</v>
      </c>
      <c r="T47" s="96">
        <v>274</v>
      </c>
      <c r="U47" s="480">
        <v>319</v>
      </c>
    </row>
    <row r="48" spans="1:21" ht="15">
      <c r="A48" s="316" t="s">
        <v>81</v>
      </c>
      <c r="B48" s="453">
        <v>73</v>
      </c>
      <c r="C48" s="453">
        <v>63</v>
      </c>
      <c r="D48" s="453">
        <v>54</v>
      </c>
      <c r="E48" s="453">
        <v>103</v>
      </c>
      <c r="F48" s="481">
        <v>126</v>
      </c>
      <c r="G48" s="453">
        <v>175</v>
      </c>
      <c r="H48" s="480">
        <v>199</v>
      </c>
      <c r="I48" s="480">
        <v>221</v>
      </c>
      <c r="J48" s="94">
        <v>288</v>
      </c>
      <c r="K48" s="94">
        <v>376</v>
      </c>
      <c r="L48" s="96">
        <v>392</v>
      </c>
      <c r="M48" s="96">
        <v>435</v>
      </c>
      <c r="N48" s="96">
        <v>488</v>
      </c>
      <c r="O48" s="96">
        <v>482</v>
      </c>
      <c r="P48" s="96">
        <v>521</v>
      </c>
      <c r="Q48" s="96">
        <v>546</v>
      </c>
      <c r="R48" s="96">
        <v>523</v>
      </c>
      <c r="S48" s="96">
        <v>525</v>
      </c>
      <c r="T48" s="96">
        <v>583</v>
      </c>
      <c r="U48" s="480">
        <v>539</v>
      </c>
    </row>
    <row r="49" spans="1:21" ht="15">
      <c r="A49" s="316" t="s">
        <v>82</v>
      </c>
      <c r="B49" s="453">
        <v>2571</v>
      </c>
      <c r="C49" s="453">
        <v>2453</v>
      </c>
      <c r="D49" s="453">
        <v>2489</v>
      </c>
      <c r="E49" s="453">
        <v>2335</v>
      </c>
      <c r="F49" s="453">
        <v>2211</v>
      </c>
      <c r="G49" s="453">
        <v>2027</v>
      </c>
      <c r="H49" s="480">
        <v>1774</v>
      </c>
      <c r="I49" s="480">
        <v>1722</v>
      </c>
      <c r="J49" s="94">
        <v>1548</v>
      </c>
      <c r="K49" s="94">
        <v>1418</v>
      </c>
      <c r="L49" s="96">
        <v>1433</v>
      </c>
      <c r="M49" s="96">
        <v>1451</v>
      </c>
      <c r="N49" s="96">
        <v>1453</v>
      </c>
      <c r="O49" s="96">
        <v>1448</v>
      </c>
      <c r="P49" s="96">
        <v>1317</v>
      </c>
      <c r="Q49" s="96">
        <v>1406</v>
      </c>
      <c r="R49" s="96">
        <v>1418</v>
      </c>
      <c r="S49" s="96">
        <v>1411</v>
      </c>
      <c r="T49" s="96">
        <v>1384</v>
      </c>
      <c r="U49" s="480">
        <v>1446</v>
      </c>
    </row>
    <row r="50" spans="1:21" ht="15">
      <c r="A50" s="316"/>
      <c r="B50" s="453"/>
      <c r="C50" s="453"/>
      <c r="D50" s="453"/>
      <c r="E50" s="453"/>
      <c r="F50" s="453"/>
      <c r="G50" s="453"/>
      <c r="H50" s="480"/>
      <c r="I50" s="482"/>
      <c r="J50" s="94"/>
      <c r="K50" s="94"/>
      <c r="L50" s="96"/>
      <c r="M50" s="96"/>
      <c r="N50" s="96"/>
      <c r="O50" s="96"/>
      <c r="P50" s="96"/>
      <c r="Q50" s="96"/>
      <c r="R50" s="96"/>
      <c r="S50" s="96"/>
      <c r="T50" s="96"/>
      <c r="U50" s="480"/>
    </row>
    <row r="51" spans="1:21" ht="15.75">
      <c r="A51" s="384" t="s">
        <v>5</v>
      </c>
      <c r="B51" s="385">
        <v>12352</v>
      </c>
      <c r="C51" s="385">
        <v>11931</v>
      </c>
      <c r="D51" s="385">
        <v>12050</v>
      </c>
      <c r="E51" s="385">
        <v>9331</v>
      </c>
      <c r="F51" s="385">
        <v>8750</v>
      </c>
      <c r="G51" s="385">
        <v>9197</v>
      </c>
      <c r="H51" s="385">
        <v>9105</v>
      </c>
      <c r="I51" s="385">
        <v>9538</v>
      </c>
      <c r="J51" s="385">
        <v>9769</v>
      </c>
      <c r="K51" s="385">
        <v>10065</v>
      </c>
      <c r="L51" s="382">
        <v>10296</v>
      </c>
      <c r="M51" s="382">
        <v>10832</v>
      </c>
      <c r="N51" s="382">
        <v>11469</v>
      </c>
      <c r="O51" s="382">
        <v>12001</v>
      </c>
      <c r="P51" s="382">
        <v>12099</v>
      </c>
      <c r="Q51" s="382">
        <v>12407</v>
      </c>
      <c r="R51" s="382">
        <v>12349</v>
      </c>
      <c r="S51" s="382">
        <v>12218</v>
      </c>
      <c r="T51" s="382">
        <v>12111</v>
      </c>
      <c r="U51" s="382">
        <f>SUM(U42:U49)</f>
        <v>11929</v>
      </c>
    </row>
    <row r="52" spans="1:9" ht="12.75">
      <c r="A52" s="426" t="s">
        <v>680</v>
      </c>
      <c r="B52" s="426"/>
      <c r="C52" s="426"/>
      <c r="D52" s="426"/>
      <c r="E52" s="426"/>
      <c r="F52" s="426"/>
      <c r="G52" s="426"/>
      <c r="H52" s="426"/>
      <c r="I52" s="426"/>
    </row>
    <row r="57" ht="67.5" customHeight="1"/>
  </sheetData>
  <printOptions/>
  <pageMargins left="0.75" right="0.75" top="1" bottom="1" header="0.5" footer="0.5"/>
  <pageSetup fitToHeight="1" fitToWidth="1" horizontalDpi="600" verticalDpi="600" orientation="portrait" paperSize="9" scale="67" r:id="rId1"/>
  <headerFooter alignWithMargins="0">
    <oddHeader>&amp;R&amp;"Arial,Bold"&amp;16ROAD TRANSPORT VEHICLES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7.57421875" style="0" customWidth="1"/>
    <col min="3" max="3" width="18.28125" style="0" customWidth="1"/>
    <col min="4" max="4" width="15.140625" style="0" customWidth="1"/>
    <col min="5" max="5" width="15.8515625" style="0" customWidth="1"/>
    <col min="6" max="6" width="17.8515625" style="0" customWidth="1"/>
    <col min="8" max="8" width="1.28515625" style="0" customWidth="1"/>
    <col min="9" max="9" width="10.7109375" style="0" customWidth="1"/>
    <col min="10" max="10" width="9.57421875" style="0" customWidth="1"/>
    <col min="11" max="11" width="11.00390625" style="0" customWidth="1"/>
    <col min="12" max="12" width="14.421875" style="0" customWidth="1"/>
    <col min="13" max="13" width="9.7109375" style="0" customWidth="1"/>
    <col min="14" max="15" width="9.57421875" style="0" customWidth="1"/>
    <col min="16" max="16" width="4.8515625" style="0" customWidth="1"/>
  </cols>
  <sheetData>
    <row r="1" s="53" customFormat="1" ht="15.75">
      <c r="A1" s="178" t="s">
        <v>421</v>
      </c>
    </row>
    <row r="2" spans="1:6" s="53" customFormat="1" ht="15">
      <c r="A2" s="249" t="s">
        <v>637</v>
      </c>
      <c r="B2" s="54"/>
      <c r="C2" s="54"/>
      <c r="D2" s="54"/>
      <c r="E2" s="54"/>
      <c r="F2" s="54"/>
    </row>
    <row r="3" spans="1:6" ht="12.75">
      <c r="A3" s="317" t="s">
        <v>269</v>
      </c>
      <c r="B3" s="318"/>
      <c r="C3" s="318" t="s">
        <v>270</v>
      </c>
      <c r="D3" s="318"/>
      <c r="E3" s="386" t="s">
        <v>234</v>
      </c>
      <c r="F3" s="22"/>
    </row>
    <row r="4" spans="1:6" ht="12.75">
      <c r="A4" s="22" t="s">
        <v>268</v>
      </c>
      <c r="B4" s="22" t="s">
        <v>257</v>
      </c>
      <c r="C4" s="22" t="s">
        <v>230</v>
      </c>
      <c r="D4" s="22" t="s">
        <v>230</v>
      </c>
      <c r="E4" s="387" t="s">
        <v>233</v>
      </c>
      <c r="F4" s="22"/>
    </row>
    <row r="5" spans="1:6" ht="12.75">
      <c r="A5" s="297"/>
      <c r="B5" s="297" t="s">
        <v>258</v>
      </c>
      <c r="C5" s="297" t="s">
        <v>231</v>
      </c>
      <c r="D5" s="297" t="s">
        <v>232</v>
      </c>
      <c r="E5" s="388"/>
      <c r="F5" s="22"/>
    </row>
    <row r="6" spans="1:6" ht="12.75">
      <c r="A6" s="176"/>
      <c r="E6" s="153"/>
      <c r="F6" s="1"/>
    </row>
    <row r="7" spans="1:11" ht="15.75">
      <c r="A7" s="320" t="s">
        <v>341</v>
      </c>
      <c r="B7" s="577">
        <v>2477</v>
      </c>
      <c r="C7" s="577">
        <v>1540</v>
      </c>
      <c r="D7" s="114">
        <v>265</v>
      </c>
      <c r="E7" s="389">
        <f>SUM(B7:D7)</f>
        <v>4282</v>
      </c>
      <c r="F7" s="195"/>
      <c r="I7" s="181" t="s">
        <v>224</v>
      </c>
      <c r="J7" s="181" t="s">
        <v>224</v>
      </c>
      <c r="K7" t="s">
        <v>224</v>
      </c>
    </row>
    <row r="8" spans="1:11" ht="15.75">
      <c r="A8" s="321" t="s">
        <v>284</v>
      </c>
      <c r="B8" s="114">
        <v>397</v>
      </c>
      <c r="C8" s="114">
        <v>599</v>
      </c>
      <c r="D8" s="114">
        <v>115</v>
      </c>
      <c r="E8" s="389">
        <f>SUM(B8:D8)</f>
        <v>1111</v>
      </c>
      <c r="F8" s="195"/>
      <c r="G8" s="211"/>
      <c r="I8" t="s">
        <v>224</v>
      </c>
      <c r="J8" t="s">
        <v>224</v>
      </c>
      <c r="K8" t="s">
        <v>369</v>
      </c>
    </row>
    <row r="9" spans="1:11" ht="15.75">
      <c r="A9" s="321" t="s">
        <v>285</v>
      </c>
      <c r="B9" s="114">
        <v>130</v>
      </c>
      <c r="C9" s="114">
        <v>290</v>
      </c>
      <c r="D9" s="114">
        <v>55</v>
      </c>
      <c r="E9" s="389">
        <f aca="true" t="shared" si="0" ref="E9:E14">SUM(B9:D9)</f>
        <v>475</v>
      </c>
      <c r="F9" s="195"/>
      <c r="I9" t="s">
        <v>224</v>
      </c>
      <c r="J9" t="s">
        <v>224</v>
      </c>
      <c r="K9" t="s">
        <v>224</v>
      </c>
    </row>
    <row r="10" spans="1:11" ht="15.75">
      <c r="A10" s="321" t="s">
        <v>286</v>
      </c>
      <c r="B10" s="114">
        <v>49</v>
      </c>
      <c r="C10" s="114">
        <v>182</v>
      </c>
      <c r="D10" s="114">
        <v>47</v>
      </c>
      <c r="E10" s="389">
        <f t="shared" si="0"/>
        <v>278</v>
      </c>
      <c r="F10" s="195"/>
      <c r="I10" t="s">
        <v>224</v>
      </c>
      <c r="J10" t="s">
        <v>224</v>
      </c>
      <c r="K10" t="s">
        <v>224</v>
      </c>
    </row>
    <row r="11" spans="1:11" ht="15.75">
      <c r="A11" s="322" t="s">
        <v>280</v>
      </c>
      <c r="B11" s="114">
        <v>25</v>
      </c>
      <c r="C11" s="114">
        <v>96</v>
      </c>
      <c r="D11" s="114">
        <v>35</v>
      </c>
      <c r="E11" s="389">
        <f t="shared" si="0"/>
        <v>156</v>
      </c>
      <c r="I11" t="s">
        <v>224</v>
      </c>
      <c r="J11" t="s">
        <v>369</v>
      </c>
      <c r="K11" t="s">
        <v>224</v>
      </c>
    </row>
    <row r="12" spans="1:11" ht="15.75">
      <c r="A12" s="322" t="s">
        <v>281</v>
      </c>
      <c r="B12" s="114">
        <v>4</v>
      </c>
      <c r="C12" s="114">
        <v>33</v>
      </c>
      <c r="D12" s="114">
        <v>12</v>
      </c>
      <c r="E12" s="389">
        <f t="shared" si="0"/>
        <v>49</v>
      </c>
      <c r="F12" s="195"/>
      <c r="I12" t="s">
        <v>224</v>
      </c>
      <c r="J12" t="s">
        <v>224</v>
      </c>
      <c r="K12" t="s">
        <v>224</v>
      </c>
    </row>
    <row r="13" spans="1:11" ht="15.75">
      <c r="A13" s="322" t="s">
        <v>282</v>
      </c>
      <c r="B13" s="114">
        <v>5</v>
      </c>
      <c r="C13" s="114">
        <v>16</v>
      </c>
      <c r="D13" s="114">
        <v>5</v>
      </c>
      <c r="E13" s="389">
        <f t="shared" si="0"/>
        <v>26</v>
      </c>
      <c r="F13" s="195"/>
      <c r="I13" t="s">
        <v>224</v>
      </c>
      <c r="J13" t="s">
        <v>224</v>
      </c>
      <c r="K13" t="s">
        <v>224</v>
      </c>
    </row>
    <row r="14" spans="1:11" ht="15.75">
      <c r="A14" s="322" t="s">
        <v>283</v>
      </c>
      <c r="B14" s="114">
        <v>0</v>
      </c>
      <c r="C14" s="114">
        <v>1</v>
      </c>
      <c r="D14" s="114">
        <v>2</v>
      </c>
      <c r="E14" s="389">
        <f t="shared" si="0"/>
        <v>3</v>
      </c>
      <c r="F14" s="195"/>
      <c r="I14" t="s">
        <v>224</v>
      </c>
      <c r="J14" t="s">
        <v>224</v>
      </c>
      <c r="K14" t="s">
        <v>224</v>
      </c>
    </row>
    <row r="15" spans="1:6" s="153" customFormat="1" ht="18" customHeight="1">
      <c r="A15" s="323" t="s">
        <v>5</v>
      </c>
      <c r="B15" s="319">
        <f>SUM(B7:B14)</f>
        <v>3087</v>
      </c>
      <c r="C15" s="319">
        <f>SUM(C7:C14)</f>
        <v>2757</v>
      </c>
      <c r="D15" s="319">
        <f>SUM(D7:D14)</f>
        <v>536</v>
      </c>
      <c r="E15" s="319">
        <f>SUM(B15:D15)</f>
        <v>6380</v>
      </c>
      <c r="F15" s="199"/>
    </row>
    <row r="16" ht="18.75" customHeight="1">
      <c r="A16" s="112" t="s">
        <v>395</v>
      </c>
    </row>
    <row r="19" spans="1:6" s="53" customFormat="1" ht="18.75">
      <c r="A19" s="108" t="s">
        <v>636</v>
      </c>
      <c r="B19" s="54"/>
      <c r="C19" s="54"/>
      <c r="D19" s="54"/>
      <c r="E19" s="54"/>
      <c r="F19" s="54"/>
    </row>
    <row r="20" spans="1:12" s="53" customFormat="1" ht="24.75" customHeight="1">
      <c r="A20" s="308" t="s">
        <v>212</v>
      </c>
      <c r="B20" s="281" t="s">
        <v>222</v>
      </c>
      <c r="C20" s="281" t="s">
        <v>221</v>
      </c>
      <c r="D20" s="308" t="s">
        <v>235</v>
      </c>
      <c r="E20" s="308" t="s">
        <v>271</v>
      </c>
      <c r="G20" s="54"/>
      <c r="H20" s="54"/>
      <c r="I20" s="54"/>
      <c r="J20" s="54"/>
      <c r="K20" s="54"/>
      <c r="L20" s="54"/>
    </row>
    <row r="21" spans="1:12" s="53" customFormat="1" ht="17.25" customHeight="1">
      <c r="A21" s="144"/>
      <c r="B21" s="324"/>
      <c r="C21" s="324"/>
      <c r="D21" s="283" t="s">
        <v>223</v>
      </c>
      <c r="E21" s="283" t="s">
        <v>122</v>
      </c>
      <c r="G21" s="117"/>
      <c r="H21" s="117"/>
      <c r="I21" s="117"/>
      <c r="J21" s="117"/>
      <c r="K21" s="117"/>
      <c r="L21" s="117"/>
    </row>
    <row r="22" spans="2:12" s="53" customFormat="1" ht="9" customHeight="1">
      <c r="B22" s="177"/>
      <c r="C22" s="177"/>
      <c r="I22" s="54"/>
      <c r="J22" s="117"/>
      <c r="K22" s="117"/>
      <c r="L22" s="117"/>
    </row>
    <row r="23" spans="1:12" ht="15" customHeight="1">
      <c r="A23" s="22">
        <v>1</v>
      </c>
      <c r="B23" s="355" t="s">
        <v>374</v>
      </c>
      <c r="C23" s="355" t="s">
        <v>379</v>
      </c>
      <c r="D23" s="594">
        <v>10829</v>
      </c>
      <c r="E23" s="228">
        <f aca="true" t="shared" si="1" ref="E23:E42">(D23/$D$47)*100</f>
        <v>6.489210616202352</v>
      </c>
      <c r="G23" s="84"/>
      <c r="H23" s="87"/>
      <c r="I23" s="88"/>
      <c r="J23" s="89"/>
      <c r="K23" s="90"/>
      <c r="L23" s="1"/>
    </row>
    <row r="24" spans="1:12" ht="17.25" customHeight="1">
      <c r="A24" s="22">
        <v>2</v>
      </c>
      <c r="B24" s="355" t="s">
        <v>372</v>
      </c>
      <c r="C24" s="355" t="s">
        <v>378</v>
      </c>
      <c r="D24" s="594">
        <v>7427</v>
      </c>
      <c r="E24" s="228">
        <f t="shared" si="1"/>
        <v>4.450583363794891</v>
      </c>
      <c r="G24" s="84"/>
      <c r="H24" s="84">
        <v>0</v>
      </c>
      <c r="I24" s="82"/>
      <c r="J24" s="158"/>
      <c r="K24" s="159"/>
      <c r="L24" s="85"/>
    </row>
    <row r="25" spans="1:12" ht="17.25" customHeight="1">
      <c r="A25" s="170">
        <v>3</v>
      </c>
      <c r="B25" s="355" t="s">
        <v>372</v>
      </c>
      <c r="C25" s="355" t="s">
        <v>373</v>
      </c>
      <c r="D25" s="594">
        <v>6620</v>
      </c>
      <c r="E25" s="228">
        <f t="shared" si="1"/>
        <v>3.966993654008641</v>
      </c>
      <c r="G25" s="84"/>
      <c r="H25" s="84">
        <v>0</v>
      </c>
      <c r="I25" s="82"/>
      <c r="J25" s="158"/>
      <c r="K25" s="159"/>
      <c r="L25" s="85"/>
    </row>
    <row r="26" spans="1:12" ht="17.25" customHeight="1">
      <c r="A26" s="22">
        <v>4</v>
      </c>
      <c r="B26" s="355" t="s">
        <v>374</v>
      </c>
      <c r="C26" s="355" t="s">
        <v>375</v>
      </c>
      <c r="D26" s="594">
        <v>6489</v>
      </c>
      <c r="E26" s="228">
        <f t="shared" si="1"/>
        <v>3.8884927221846026</v>
      </c>
      <c r="G26" s="84"/>
      <c r="H26" s="84">
        <v>0</v>
      </c>
      <c r="I26" s="82"/>
      <c r="J26" s="158"/>
      <c r="K26" s="159"/>
      <c r="L26" s="85"/>
    </row>
    <row r="27" spans="1:12" ht="17.25" customHeight="1">
      <c r="A27" s="22">
        <v>5</v>
      </c>
      <c r="B27" s="355" t="s">
        <v>459</v>
      </c>
      <c r="C27" s="355" t="s">
        <v>460</v>
      </c>
      <c r="D27" s="594">
        <v>4276</v>
      </c>
      <c r="E27" s="228">
        <f t="shared" si="1"/>
        <v>2.5623662937373037</v>
      </c>
      <c r="G27" s="84"/>
      <c r="H27" s="84">
        <v>0</v>
      </c>
      <c r="I27" s="82"/>
      <c r="J27" s="158"/>
      <c r="K27" s="159"/>
      <c r="L27" s="85"/>
    </row>
    <row r="28" spans="1:12" ht="17.25" customHeight="1">
      <c r="A28" s="170">
        <v>6</v>
      </c>
      <c r="B28" s="355" t="s">
        <v>374</v>
      </c>
      <c r="C28" s="355" t="s">
        <v>461</v>
      </c>
      <c r="D28" s="594">
        <v>4254</v>
      </c>
      <c r="E28" s="228">
        <f t="shared" si="1"/>
        <v>2.5491829311409004</v>
      </c>
      <c r="G28" s="84"/>
      <c r="H28" s="84">
        <v>0</v>
      </c>
      <c r="I28" s="82"/>
      <c r="J28" s="158"/>
      <c r="K28" s="159"/>
      <c r="L28" s="85"/>
    </row>
    <row r="29" spans="1:12" ht="17.25" customHeight="1">
      <c r="A29" s="22">
        <v>7</v>
      </c>
      <c r="B29" s="355" t="s">
        <v>402</v>
      </c>
      <c r="C29" s="355" t="s">
        <v>381</v>
      </c>
      <c r="D29" s="594">
        <v>4066</v>
      </c>
      <c r="E29" s="228">
        <f t="shared" si="1"/>
        <v>2.4365251053170898</v>
      </c>
      <c r="G29" s="84"/>
      <c r="H29" s="84">
        <v>0</v>
      </c>
      <c r="I29" s="82"/>
      <c r="J29" s="158"/>
      <c r="K29" s="159"/>
      <c r="L29" s="85"/>
    </row>
    <row r="30" spans="1:12" ht="17.25" customHeight="1">
      <c r="A30" s="22">
        <v>8</v>
      </c>
      <c r="B30" s="355" t="s">
        <v>401</v>
      </c>
      <c r="C30" s="355" t="s">
        <v>377</v>
      </c>
      <c r="D30" s="594">
        <v>3943</v>
      </c>
      <c r="E30" s="228">
        <f t="shared" si="1"/>
        <v>2.3628181235281076</v>
      </c>
      <c r="G30" s="84"/>
      <c r="H30" s="84">
        <v>0</v>
      </c>
      <c r="I30" s="82"/>
      <c r="J30" s="158"/>
      <c r="K30" s="159"/>
      <c r="L30" s="85"/>
    </row>
    <row r="31" spans="1:12" ht="17.25" customHeight="1">
      <c r="A31" s="170">
        <v>9</v>
      </c>
      <c r="B31" s="355" t="s">
        <v>402</v>
      </c>
      <c r="C31" s="355" t="s">
        <v>380</v>
      </c>
      <c r="D31" s="594">
        <v>3916</v>
      </c>
      <c r="E31" s="228">
        <f t="shared" si="1"/>
        <v>2.3466385421597944</v>
      </c>
      <c r="G31" s="84"/>
      <c r="H31" s="84">
        <v>0</v>
      </c>
      <c r="I31" s="82"/>
      <c r="J31" s="158"/>
      <c r="K31" s="159"/>
      <c r="L31" s="85"/>
    </row>
    <row r="32" spans="1:12" ht="17.25" customHeight="1">
      <c r="A32" s="22">
        <v>10</v>
      </c>
      <c r="B32" s="355" t="s">
        <v>385</v>
      </c>
      <c r="C32" s="355" t="s">
        <v>385</v>
      </c>
      <c r="D32" s="594">
        <v>2995</v>
      </c>
      <c r="E32" s="228">
        <f t="shared" si="1"/>
        <v>1.794735044374</v>
      </c>
      <c r="G32" s="84"/>
      <c r="H32" s="84">
        <v>0</v>
      </c>
      <c r="I32" s="82"/>
      <c r="J32" s="158"/>
      <c r="K32" s="159"/>
      <c r="L32" s="85"/>
    </row>
    <row r="33" spans="1:12" ht="17.25" customHeight="1">
      <c r="A33" s="22">
        <v>11</v>
      </c>
      <c r="B33" s="355" t="s">
        <v>401</v>
      </c>
      <c r="C33" s="355" t="s">
        <v>376</v>
      </c>
      <c r="D33" s="594">
        <v>2702</v>
      </c>
      <c r="E33" s="228">
        <f t="shared" si="1"/>
        <v>1.6191566243400828</v>
      </c>
      <c r="G33" s="84"/>
      <c r="H33" s="84"/>
      <c r="I33" s="84"/>
      <c r="J33" s="127"/>
      <c r="K33" s="128"/>
      <c r="L33" s="83"/>
    </row>
    <row r="34" spans="1:12" ht="17.25" customHeight="1">
      <c r="A34" s="22">
        <v>12</v>
      </c>
      <c r="B34" s="355" t="s">
        <v>459</v>
      </c>
      <c r="C34" s="355" t="s">
        <v>658</v>
      </c>
      <c r="D34" s="594">
        <v>2421</v>
      </c>
      <c r="E34" s="228">
        <f t="shared" si="1"/>
        <v>1.4507691293587492</v>
      </c>
      <c r="G34" s="84"/>
      <c r="H34" s="84"/>
      <c r="I34" s="84"/>
      <c r="J34" s="127"/>
      <c r="K34" s="128"/>
      <c r="L34" s="83"/>
    </row>
    <row r="35" spans="1:12" ht="17.25" customHeight="1">
      <c r="A35" s="170">
        <v>13</v>
      </c>
      <c r="B35" s="355" t="s">
        <v>386</v>
      </c>
      <c r="C35" s="355" t="s">
        <v>430</v>
      </c>
      <c r="D35" s="594">
        <v>2412</v>
      </c>
      <c r="E35" s="228">
        <f t="shared" si="1"/>
        <v>1.4453759355693117</v>
      </c>
      <c r="G35" s="84"/>
      <c r="H35" s="84"/>
      <c r="I35" s="84"/>
      <c r="J35" s="127"/>
      <c r="K35" s="128"/>
      <c r="L35" s="83"/>
    </row>
    <row r="36" spans="1:12" ht="17.25" customHeight="1">
      <c r="A36" s="22">
        <v>14</v>
      </c>
      <c r="B36" s="355" t="s">
        <v>382</v>
      </c>
      <c r="C36" s="355" t="s">
        <v>383</v>
      </c>
      <c r="D36" s="594">
        <v>2237</v>
      </c>
      <c r="E36" s="228">
        <f t="shared" si="1"/>
        <v>1.340508278552467</v>
      </c>
      <c r="G36" s="84"/>
      <c r="H36" s="84"/>
      <c r="I36" s="84"/>
      <c r="J36" s="127"/>
      <c r="K36" s="128"/>
      <c r="L36" s="83"/>
    </row>
    <row r="37" spans="1:12" ht="17.25" customHeight="1">
      <c r="A37" s="22">
        <v>15</v>
      </c>
      <c r="B37" s="355" t="s">
        <v>403</v>
      </c>
      <c r="C37" s="355" t="s">
        <v>384</v>
      </c>
      <c r="D37" s="594">
        <v>2087</v>
      </c>
      <c r="E37" s="228">
        <f t="shared" si="1"/>
        <v>1.2506217153951713</v>
      </c>
      <c r="G37" s="84"/>
      <c r="H37" s="84"/>
      <c r="I37" s="84"/>
      <c r="J37" s="127"/>
      <c r="K37" s="128"/>
      <c r="L37" s="83"/>
    </row>
    <row r="38" spans="1:12" ht="17.25" customHeight="1">
      <c r="A38" s="22">
        <v>16</v>
      </c>
      <c r="B38" s="355" t="s">
        <v>382</v>
      </c>
      <c r="C38" s="355" t="s">
        <v>463</v>
      </c>
      <c r="D38" s="594">
        <v>2019</v>
      </c>
      <c r="E38" s="228">
        <f t="shared" si="1"/>
        <v>1.2098731400971974</v>
      </c>
      <c r="G38" s="84"/>
      <c r="H38" s="84"/>
      <c r="I38" s="84"/>
      <c r="J38" s="127"/>
      <c r="K38" s="128"/>
      <c r="L38" s="83"/>
    </row>
    <row r="39" spans="1:12" ht="17.25" customHeight="1">
      <c r="A39" s="170">
        <v>17</v>
      </c>
      <c r="B39" s="355" t="s">
        <v>464</v>
      </c>
      <c r="C39" s="355" t="s">
        <v>465</v>
      </c>
      <c r="D39" s="594">
        <v>1936</v>
      </c>
      <c r="E39" s="228">
        <f t="shared" si="1"/>
        <v>1.160135908483494</v>
      </c>
      <c r="G39" s="84"/>
      <c r="H39" s="84"/>
      <c r="I39" s="84"/>
      <c r="J39" s="127"/>
      <c r="K39" s="128"/>
      <c r="L39" s="83"/>
    </row>
    <row r="40" spans="1:12" ht="17.25" customHeight="1">
      <c r="A40" s="22">
        <v>18</v>
      </c>
      <c r="B40" s="355" t="s">
        <v>431</v>
      </c>
      <c r="C40" s="355" t="s">
        <v>432</v>
      </c>
      <c r="D40" s="594">
        <v>1873</v>
      </c>
      <c r="E40" s="228">
        <f t="shared" si="1"/>
        <v>1.1223835519574297</v>
      </c>
      <c r="G40" s="84"/>
      <c r="H40" s="84"/>
      <c r="I40" s="84"/>
      <c r="J40" s="127"/>
      <c r="K40" s="128"/>
      <c r="L40" s="83"/>
    </row>
    <row r="41" spans="1:12" ht="17.25" customHeight="1">
      <c r="A41" s="22">
        <v>19</v>
      </c>
      <c r="B41" s="355" t="s">
        <v>659</v>
      </c>
      <c r="C41" s="355" t="s">
        <v>660</v>
      </c>
      <c r="D41" s="594">
        <v>1804</v>
      </c>
      <c r="E41" s="228">
        <f t="shared" si="1"/>
        <v>1.0810357329050737</v>
      </c>
      <c r="G41" s="84"/>
      <c r="H41" s="84"/>
      <c r="I41" s="84"/>
      <c r="J41" s="127"/>
      <c r="K41" s="128"/>
      <c r="L41" s="83"/>
    </row>
    <row r="42" spans="1:12" ht="17.25" customHeight="1">
      <c r="A42" s="22">
        <v>20</v>
      </c>
      <c r="B42" s="355" t="s">
        <v>462</v>
      </c>
      <c r="C42" s="355" t="s">
        <v>612</v>
      </c>
      <c r="D42" s="594">
        <v>1756</v>
      </c>
      <c r="E42" s="228">
        <f t="shared" si="1"/>
        <v>1.0522720326947392</v>
      </c>
      <c r="G42" s="84"/>
      <c r="H42" s="84"/>
      <c r="I42" s="84"/>
      <c r="J42" s="127"/>
      <c r="K42" s="128"/>
      <c r="L42" s="83"/>
    </row>
    <row r="43" spans="1:12" ht="9" customHeight="1">
      <c r="A43" s="22"/>
      <c r="B43" s="74"/>
      <c r="C43" s="355"/>
      <c r="D43" s="356"/>
      <c r="E43" s="82"/>
      <c r="G43" s="84"/>
      <c r="H43" s="84"/>
      <c r="I43" s="84"/>
      <c r="J43" s="127"/>
      <c r="K43" s="128"/>
      <c r="L43" s="83"/>
    </row>
    <row r="44" spans="1:12" ht="17.25" customHeight="1">
      <c r="A44" s="1"/>
      <c r="B44" s="57"/>
      <c r="C44" s="357" t="s">
        <v>237</v>
      </c>
      <c r="D44" s="235">
        <f>SUM(D23:D43)</f>
        <v>76062</v>
      </c>
      <c r="E44" s="193">
        <f>(D44/$D$47)*100</f>
        <v>45.5796784458014</v>
      </c>
      <c r="G44" s="84"/>
      <c r="H44" s="84"/>
      <c r="I44" s="84"/>
      <c r="J44" s="127"/>
      <c r="K44" s="128"/>
      <c r="L44" s="83"/>
    </row>
    <row r="45" spans="1:12" ht="17.25" customHeight="1">
      <c r="A45" s="166"/>
      <c r="B45" s="358"/>
      <c r="C45" s="359" t="s">
        <v>236</v>
      </c>
      <c r="D45" s="235">
        <f>D47-D44</f>
        <v>90815</v>
      </c>
      <c r="E45" s="193">
        <f>(D45/$D$47)*100</f>
        <v>54.4203215541986</v>
      </c>
      <c r="G45" s="84"/>
      <c r="H45" s="84"/>
      <c r="I45" s="84"/>
      <c r="J45" s="127"/>
      <c r="K45" s="128"/>
      <c r="L45" s="83"/>
    </row>
    <row r="46" spans="1:12" ht="9" customHeight="1">
      <c r="A46" s="166"/>
      <c r="B46" s="358"/>
      <c r="C46" s="57"/>
      <c r="D46" s="199"/>
      <c r="E46" s="189"/>
      <c r="G46" s="84"/>
      <c r="H46" s="84"/>
      <c r="I46" s="84"/>
      <c r="J46" s="127"/>
      <c r="K46" s="128"/>
      <c r="L46" s="83"/>
    </row>
    <row r="47" spans="1:12" ht="17.25" customHeight="1">
      <c r="A47" s="325"/>
      <c r="B47" s="360"/>
      <c r="C47" s="361" t="s">
        <v>219</v>
      </c>
      <c r="D47" s="293">
        <v>166877</v>
      </c>
      <c r="E47" s="326">
        <f>(D47/$D$47)*100</f>
        <v>100</v>
      </c>
      <c r="G47" s="161"/>
      <c r="H47" s="121"/>
      <c r="I47" s="121"/>
      <c r="J47" s="121"/>
      <c r="K47" s="46"/>
      <c r="L47" s="1"/>
    </row>
    <row r="48" ht="6" customHeight="1"/>
    <row r="49" ht="12.75" customHeight="1">
      <c r="A49" s="112" t="s">
        <v>396</v>
      </c>
    </row>
    <row r="50" ht="5.25" customHeight="1">
      <c r="A50" s="112"/>
    </row>
    <row r="51" s="1" customFormat="1" ht="12.75">
      <c r="A51" s="56" t="s">
        <v>514</v>
      </c>
    </row>
    <row r="52" s="1" customFormat="1" ht="12.75">
      <c r="A52" s="56" t="s">
        <v>515</v>
      </c>
    </row>
    <row r="53" s="1" customFormat="1" ht="12.75">
      <c r="A53" s="56" t="s">
        <v>516</v>
      </c>
    </row>
    <row r="54" s="1" customFormat="1" ht="12.75"/>
    <row r="55" s="1" customFormat="1" ht="12.75"/>
    <row r="56" s="1" customFormat="1" ht="12.75"/>
    <row r="57" s="107" customFormat="1" ht="18"/>
    <row r="58" spans="1:15" s="54" customFormat="1" ht="21" customHeight="1">
      <c r="A58" s="108"/>
      <c r="B58" s="108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60"/>
    </row>
    <row r="59" spans="1:15" s="1" customFormat="1" ht="20.25" customHeight="1">
      <c r="A59" s="81"/>
      <c r="B59" s="8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5"/>
      <c r="O59" s="39"/>
    </row>
    <row r="60" spans="3:13" s="1" customFormat="1" ht="12.7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3:15" s="1" customFormat="1" ht="15">
      <c r="C61" s="23"/>
      <c r="D61" s="88"/>
      <c r="E61" s="88"/>
      <c r="F61" s="88"/>
      <c r="G61" s="88"/>
      <c r="H61" s="44"/>
      <c r="I61" s="88"/>
      <c r="J61" s="88"/>
      <c r="K61" s="88"/>
      <c r="L61" s="88"/>
      <c r="M61" s="88"/>
      <c r="N61" s="85"/>
      <c r="O61" s="85"/>
    </row>
    <row r="62" spans="3:15" s="1" customFormat="1" ht="15">
      <c r="C62" s="23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5"/>
      <c r="O62" s="85"/>
    </row>
    <row r="63" spans="3:15" s="1" customFormat="1" ht="15">
      <c r="C63" s="23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5"/>
      <c r="O63" s="85"/>
    </row>
    <row r="64" spans="3:15" s="1" customFormat="1" ht="15">
      <c r="C64" s="23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5"/>
      <c r="O64" s="85"/>
    </row>
    <row r="65" spans="3:15" s="1" customFormat="1" ht="15">
      <c r="C65" s="23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90"/>
      <c r="O65" s="85"/>
    </row>
    <row r="66" spans="3:15" s="1" customFormat="1" ht="15">
      <c r="C66" s="23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90"/>
      <c r="O66" s="85"/>
    </row>
    <row r="67" spans="3:15" s="1" customFormat="1" ht="15">
      <c r="C67" s="23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90"/>
      <c r="O67" s="85"/>
    </row>
    <row r="68" spans="3:15" s="1" customFormat="1" ht="15">
      <c r="C68" s="23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5"/>
      <c r="O68" s="161"/>
    </row>
    <row r="69" spans="1:15" s="1" customFormat="1" ht="15">
      <c r="A69" s="81"/>
      <c r="B69" s="81"/>
      <c r="C69" s="23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5"/>
      <c r="O69" s="161"/>
    </row>
    <row r="70" spans="3:15" s="1" customFormat="1" ht="15">
      <c r="C70" s="23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5"/>
      <c r="O70" s="85"/>
    </row>
    <row r="71" spans="3:15" s="1" customFormat="1" ht="15">
      <c r="C71" s="23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5"/>
      <c r="O71" s="85"/>
    </row>
    <row r="72" spans="3:15" s="1" customFormat="1" ht="15">
      <c r="C72" s="23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5"/>
      <c r="O72" s="85"/>
    </row>
    <row r="73" spans="3:15" s="1" customFormat="1" ht="15">
      <c r="C73" s="23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5"/>
      <c r="O73" s="85"/>
    </row>
    <row r="74" spans="3:15" s="1" customFormat="1" ht="15">
      <c r="C74" s="23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5"/>
      <c r="O74" s="85"/>
    </row>
    <row r="75" spans="3:15" s="1" customFormat="1" ht="15">
      <c r="C75" s="23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90"/>
      <c r="O75" s="85"/>
    </row>
    <row r="76" spans="3:15" s="1" customFormat="1" ht="15">
      <c r="C76" s="23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90"/>
      <c r="O76" s="85"/>
    </row>
    <row r="77" spans="3:15" s="1" customFormat="1" ht="15">
      <c r="C77" s="23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90"/>
      <c r="O77" s="90"/>
    </row>
    <row r="78" spans="3:15" s="1" customFormat="1" ht="15">
      <c r="C78" s="23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5"/>
      <c r="O78" s="54"/>
    </row>
    <row r="79" spans="3:14" s="1" customFormat="1" ht="12.7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57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 customHeight="1"/>
    <row r="89" s="1" customFormat="1" ht="15" customHeight="1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</sheetData>
  <printOptions/>
  <pageMargins left="0.75" right="0.75" top="1" bottom="1" header="0.5" footer="0.5"/>
  <pageSetup fitToHeight="1" fitToWidth="1" horizontalDpi="96" verticalDpi="96" orientation="portrait" paperSize="9" scale="87" r:id="rId1"/>
  <headerFooter alignWithMargins="0">
    <oddHeader>&amp;R&amp;"Arial,Bold"&amp;14ROAD TRANSPORT VEHICLES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2012-11-20T11:16:29Z</cp:lastPrinted>
  <dcterms:created xsi:type="dcterms:W3CDTF">1999-02-19T10:58:18Z</dcterms:created>
  <dcterms:modified xsi:type="dcterms:W3CDTF">2012-11-28T14:26:44Z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A4448103</vt:lpwstr>
  </property>
  <property fmtid="{D5CDD505-2E9C-101B-9397-08002B2CF9AE}" pid="3" name="Objective-Comment">
    <vt:lpwstr/>
  </property>
  <property fmtid="{D5CDD505-2E9C-101B-9397-08002B2CF9AE}" pid="4" name="Objective-CreationStamp">
    <vt:filetime>2012-11-13T11:05:33Z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2012-11-28T15:39:07Z</vt:filetime>
  </property>
  <property fmtid="{D5CDD505-2E9C-101B-9397-08002B2CF9AE}" pid="8" name="Objective-ModificationStamp">
    <vt:filetime>2012-11-28T15:39:17Z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2012: Research and analysis: Transport: 2012-2017:</vt:lpwstr>
  </property>
  <property fmtid="{D5CDD505-2E9C-101B-9397-08002B2CF9AE}" pid="11" name="Objective-Parent">
    <vt:lpwstr>Transport statistics: Scottish Transport Statistics: 2012: Research and analysis: Transport: 2012-2017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chapter01 - road transport vehicles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r8>7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