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580" tabRatio="757" activeTab="1"/>
  </bookViews>
  <sheets>
    <sheet name="comments" sheetId="1" r:id="rId1"/>
    <sheet name="Tab 6.1-6.3" sheetId="2" r:id="rId2"/>
    <sheet name="Tab 6.4-6.6" sheetId="3" r:id="rId3"/>
    <sheet name="Traffic, max diff" sheetId="4" r:id="rId4"/>
  </sheets>
  <definedNames>
    <definedName name="_xlnm.Print_Area" localSheetId="1">'Tab 6.1-6.3'!$A$1:$AH$63</definedName>
    <definedName name="_xlnm.Print_Area" localSheetId="2">'Tab 6.4-6.6'!$A$1:$P$77</definedName>
  </definedNames>
  <calcPr fullCalcOnLoad="1"/>
</workbook>
</file>

<file path=xl/sharedStrings.xml><?xml version="1.0" encoding="utf-8"?>
<sst xmlns="http://schemas.openxmlformats.org/spreadsheetml/2006/main" count="128" uniqueCount="89">
  <si>
    <t>Total</t>
  </si>
  <si>
    <t>Northern</t>
  </si>
  <si>
    <t>Grampian</t>
  </si>
  <si>
    <t>Tayside</t>
  </si>
  <si>
    <t>Fife</t>
  </si>
  <si>
    <t>Central</t>
  </si>
  <si>
    <t>Strathclyde</t>
  </si>
  <si>
    <t>Scotland</t>
  </si>
  <si>
    <t>Numbers</t>
  </si>
  <si>
    <t>Lothian &amp; Borders</t>
  </si>
  <si>
    <t>Pedal cycle</t>
  </si>
  <si>
    <t>Car</t>
  </si>
  <si>
    <t>Taxi</t>
  </si>
  <si>
    <t>Minibus</t>
  </si>
  <si>
    <t>Bus/coach</t>
  </si>
  <si>
    <t>Light goods</t>
  </si>
  <si>
    <t>Heavy goods</t>
  </si>
  <si>
    <t>1.  Includes all two wheeled motor vehicles.</t>
  </si>
  <si>
    <t>Per cent change:</t>
  </si>
  <si>
    <t>average</t>
  </si>
  <si>
    <t xml:space="preserve">Young </t>
  </si>
  <si>
    <t>Older</t>
  </si>
  <si>
    <t>Children</t>
  </si>
  <si>
    <t>Persons</t>
  </si>
  <si>
    <t>Adults</t>
  </si>
  <si>
    <t>0-15</t>
  </si>
  <si>
    <t xml:space="preserve">16-24  </t>
  </si>
  <si>
    <t>25-59</t>
  </si>
  <si>
    <t>60+</t>
  </si>
  <si>
    <t>Pedestrian</t>
  </si>
  <si>
    <t>Motorcycle</t>
  </si>
  <si>
    <t>Bus/Coach</t>
  </si>
  <si>
    <t>Motorway</t>
  </si>
  <si>
    <t>Built-up</t>
  </si>
  <si>
    <t>accidents</t>
  </si>
  <si>
    <t>only</t>
  </si>
  <si>
    <t xml:space="preserve">Damage </t>
  </si>
  <si>
    <t xml:space="preserve">All </t>
  </si>
  <si>
    <t>Dumfries &amp; Galloway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</si>
  <si>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</si>
  <si>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</si>
  <si>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</si>
  <si>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</si>
  <si>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age not</t>
  </si>
  <si>
    <t>known</t>
  </si>
  <si>
    <t>1. Including those casualties whose age was not known.</t>
  </si>
  <si>
    <t>Injury Accidents</t>
  </si>
  <si>
    <t>All</t>
  </si>
  <si>
    <t>injury</t>
  </si>
  <si>
    <t>Built up roads</t>
  </si>
  <si>
    <t xml:space="preserve">   Fatal</t>
  </si>
  <si>
    <t xml:space="preserve">   Serious</t>
  </si>
  <si>
    <t xml:space="preserve">   Fatal and Serious</t>
  </si>
  <si>
    <t xml:space="preserve">   Slight</t>
  </si>
  <si>
    <t xml:space="preserve">   All severities</t>
  </si>
  <si>
    <t>Non-built up roads</t>
  </si>
  <si>
    <t>All roads</t>
  </si>
  <si>
    <t>Other Non</t>
  </si>
  <si>
    <t>Maximum difference between total and sum of components:</t>
  </si>
  <si>
    <t>Child casualties</t>
  </si>
  <si>
    <t>Traffic estimates - for calculating slight casualty rates</t>
  </si>
  <si>
    <t>million veh-kms</t>
  </si>
  <si>
    <t>Slight casualty</t>
  </si>
  <si>
    <t>100 million veh-kms</t>
  </si>
  <si>
    <t>INJURY ROAD ACCIDENTS</t>
  </si>
  <si>
    <t>-</t>
  </si>
  <si>
    <t xml:space="preserve">          Rates per 1,000 population</t>
  </si>
  <si>
    <t>1.  Including any casualties whose mode of transport is not known</t>
  </si>
  <si>
    <t>Killed</t>
  </si>
  <si>
    <t>Serious injury</t>
  </si>
  <si>
    <t>Killed &amp; Serious</t>
  </si>
  <si>
    <t>Slight injury</t>
  </si>
  <si>
    <t xml:space="preserve">    </t>
  </si>
  <si>
    <r>
      <t>Motor cycle</t>
    </r>
    <r>
      <rPr>
        <vertAlign val="superscript"/>
        <sz val="12"/>
        <rFont val="Arial"/>
        <family val="2"/>
      </rPr>
      <t>1</t>
    </r>
  </si>
  <si>
    <r>
      <t>All casualties</t>
    </r>
    <r>
      <rPr>
        <b/>
        <vertAlign val="superscript"/>
        <sz val="12"/>
        <rFont val="Arial"/>
        <family val="2"/>
      </rPr>
      <t>1</t>
    </r>
  </si>
  <si>
    <r>
      <t xml:space="preserve">rate  </t>
    </r>
    <r>
      <rPr>
        <sz val="10"/>
        <rFont val="Arial"/>
        <family val="2"/>
      </rPr>
      <t xml:space="preserve">    </t>
    </r>
    <r>
      <rPr>
        <i/>
        <sz val="10"/>
        <rFont val="Arial"/>
        <family val="2"/>
      </rPr>
      <t xml:space="preserve">per </t>
    </r>
  </si>
  <si>
    <r>
      <t>Other</t>
    </r>
    <r>
      <rPr>
        <vertAlign val="superscript"/>
        <sz val="12"/>
        <rFont val="Arial"/>
        <family val="2"/>
      </rPr>
      <t>1</t>
    </r>
  </si>
  <si>
    <t>keyed in from Table 5.1</t>
  </si>
  <si>
    <t>Other</t>
  </si>
  <si>
    <t>Table 6.1    Reported accidents by type of road and severity</t>
  </si>
  <si>
    <t>Table 6.2    Reported accidents by police force area</t>
  </si>
  <si>
    <t xml:space="preserve">Table 6.3      Reported vehicles involved by type of vehicle </t>
  </si>
  <si>
    <t>Table 6.4    Reported child casualties and all casualties, by severity; and the slight casualty rate</t>
  </si>
  <si>
    <t>Table 6.6   Costs of injury accidents by type of road, and of 'damage only' accidents</t>
  </si>
  <si>
    <t>2011 on 2004-08</t>
  </si>
  <si>
    <t>2004-08 average</t>
  </si>
  <si>
    <t>Table 6.5  Reported casualties by mode of transport and age group, 2011</t>
  </si>
  <si>
    <t>£ million at 2011 prices</t>
  </si>
  <si>
    <t>04-08 average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</si>
</sst>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#,##0_);\(#,##0\)"/>
    <numFmt numFmtId="168" formatCode="#,##0.0"/>
    <numFmt numFmtId="169" formatCode="_-* #,##0_-;\-* #,##0_-;_-* &quot;-&quot;??_-;_-@_-"/>
    <numFmt numFmtId="170" formatCode="_-* #,##0.0_-;\-* #,##0.0_-;_-* &quot;-&quot;??_-;_-@_-"/>
    <numFmt numFmtId="171" formatCode="#,###.00;\-#,###.00"/>
    <numFmt numFmtId="172" formatCode="#,##0_ ;\-#,##0\ "/>
    <numFmt numFmtId="173" formatCode="0.000"/>
    <numFmt numFmtId="174" formatCode="0.00000"/>
    <numFmt numFmtId="175" formatCode="0.0000"/>
    <numFmt numFmtId="176" formatCode="0.000000"/>
  </numFmts>
  <fonts count="2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2"/>
      <name val="Arial MT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  <family val="0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MT"/>
      <family val="0"/>
    </font>
    <font>
      <sz val="10"/>
      <color indexed="50"/>
      <name val="Arial"/>
      <family val="2"/>
    </font>
    <font>
      <sz val="10"/>
      <color indexed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0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u val="single"/>
      <sz val="10.2"/>
      <color indexed="12"/>
      <name val="Arial"/>
      <family val="0"/>
    </font>
    <font>
      <u val="single"/>
      <sz val="10.2"/>
      <color indexed="36"/>
      <name val="Arial"/>
      <family val="0"/>
    </font>
    <font>
      <b/>
      <sz val="12"/>
      <color indexed="12"/>
      <name val="Arial"/>
      <family val="2"/>
    </font>
    <font>
      <sz val="12"/>
      <name val="Arial MT"/>
      <family val="0"/>
    </font>
    <font>
      <b/>
      <vertAlign val="superscript"/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26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169" fontId="0" fillId="0" borderId="0" xfId="15" applyNumberFormat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9" fontId="0" fillId="0" borderId="0" xfId="15" applyNumberFormat="1" applyFont="1" applyAlignment="1">
      <alignment horizontal="center"/>
    </xf>
    <xf numFmtId="0" fontId="15" fillId="0" borderId="0" xfId="0" applyFont="1" applyAlignment="1">
      <alignment horizontal="left" indent="2"/>
    </xf>
    <xf numFmtId="169" fontId="16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1" fontId="18" fillId="0" borderId="0" xfId="0" applyNumberFormat="1" applyFont="1" applyBorder="1" applyAlignment="1">
      <alignment horizontal="right"/>
    </xf>
    <xf numFmtId="2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/>
    </xf>
    <xf numFmtId="169" fontId="0" fillId="0" borderId="0" xfId="15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1" fillId="0" borderId="3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top" wrapText="1"/>
    </xf>
    <xf numFmtId="1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1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 horizontal="left"/>
    </xf>
    <xf numFmtId="168" fontId="0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18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G24" sqref="G24"/>
    </sheetView>
  </sheetViews>
  <sheetFormatPr defaultColWidth="8.88671875" defaultRowHeight="15"/>
  <sheetData>
    <row r="1" spans="1:2" ht="15">
      <c r="A1" s="24">
        <v>999</v>
      </c>
      <c r="B1" s="24" t="s">
        <v>39</v>
      </c>
    </row>
    <row r="2" ht="15">
      <c r="B2" s="25" t="s">
        <v>40</v>
      </c>
    </row>
    <row r="3" ht="15">
      <c r="B3" t="s">
        <v>41</v>
      </c>
    </row>
    <row r="4" ht="15">
      <c r="B4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8"/>
  <sheetViews>
    <sheetView tabSelected="1" zoomScale="75" zoomScaleNormal="75" workbookViewId="0" topLeftCell="A2">
      <selection activeCell="AK18" sqref="AK18"/>
    </sheetView>
  </sheetViews>
  <sheetFormatPr defaultColWidth="8.88671875" defaultRowHeight="15"/>
  <cols>
    <col min="1" max="1" width="18.3359375" style="2" customWidth="1"/>
    <col min="2" max="22" width="6.88671875" style="2" hidden="1" customWidth="1"/>
    <col min="23" max="23" width="8.77734375" style="2" hidden="1" customWidth="1"/>
    <col min="24" max="31" width="8.77734375" style="2" customWidth="1"/>
    <col min="32" max="16384" width="8.88671875" style="2" customWidth="1"/>
  </cols>
  <sheetData>
    <row r="1" spans="1:29" ht="20.25" hidden="1">
      <c r="A1" s="2" t="s">
        <v>72</v>
      </c>
      <c r="AC1" s="39" t="s">
        <v>64</v>
      </c>
    </row>
    <row r="2" spans="1:31" s="12" customFormat="1" ht="15.75">
      <c r="A2" s="17" t="s">
        <v>79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0"/>
      <c r="X2" s="20"/>
      <c r="Y2" s="20"/>
      <c r="Z2" s="20"/>
      <c r="AA2" s="20"/>
      <c r="AB2" s="20"/>
      <c r="AC2" s="20"/>
      <c r="AD2" s="20"/>
      <c r="AE2" s="20"/>
    </row>
    <row r="3" spans="1:31" s="16" customFormat="1" ht="5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4" s="12" customFormat="1" ht="20.25" customHeight="1">
      <c r="A4" s="56"/>
      <c r="B4" s="56">
        <v>1979</v>
      </c>
      <c r="C4" s="56">
        <v>1980</v>
      </c>
      <c r="D4" s="56">
        <v>1981</v>
      </c>
      <c r="E4" s="56">
        <v>1982</v>
      </c>
      <c r="F4" s="56">
        <v>1983</v>
      </c>
      <c r="G4" s="56">
        <v>1984</v>
      </c>
      <c r="H4" s="56">
        <v>1985</v>
      </c>
      <c r="I4" s="56">
        <v>1986</v>
      </c>
      <c r="J4" s="56">
        <v>1987</v>
      </c>
      <c r="K4" s="56">
        <v>1988</v>
      </c>
      <c r="L4" s="56">
        <v>1989</v>
      </c>
      <c r="M4" s="56">
        <v>1990</v>
      </c>
      <c r="N4" s="56">
        <v>1991</v>
      </c>
      <c r="O4" s="56">
        <v>1992</v>
      </c>
      <c r="P4" s="56">
        <v>1993</v>
      </c>
      <c r="Q4" s="56">
        <v>1994</v>
      </c>
      <c r="R4" s="56">
        <v>1995</v>
      </c>
      <c r="S4" s="56">
        <v>1996</v>
      </c>
      <c r="T4" s="56">
        <v>1997</v>
      </c>
      <c r="U4" s="56">
        <v>1998</v>
      </c>
      <c r="V4" s="56">
        <v>1999</v>
      </c>
      <c r="W4" s="56">
        <v>2000</v>
      </c>
      <c r="X4" s="56">
        <v>2001</v>
      </c>
      <c r="Y4" s="56">
        <v>2002</v>
      </c>
      <c r="Z4" s="56">
        <v>2003</v>
      </c>
      <c r="AA4" s="56">
        <v>2004</v>
      </c>
      <c r="AB4" s="56">
        <v>2005</v>
      </c>
      <c r="AC4" s="56">
        <v>2006</v>
      </c>
      <c r="AD4" s="56">
        <v>2007</v>
      </c>
      <c r="AE4" s="56">
        <v>2008</v>
      </c>
      <c r="AF4" s="56">
        <v>2009</v>
      </c>
      <c r="AG4" s="56">
        <v>2010</v>
      </c>
      <c r="AH4" s="56">
        <v>2011</v>
      </c>
    </row>
    <row r="5" spans="1:24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2"/>
      <c r="X5" s="13"/>
    </row>
    <row r="6" spans="1:29" ht="15.75">
      <c r="A6" s="57" t="s">
        <v>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44"/>
      <c r="X6" s="44"/>
      <c r="Y6" s="44"/>
      <c r="Z6" s="44"/>
      <c r="AA6" s="44"/>
      <c r="AB6" s="44"/>
      <c r="AC6" s="44"/>
    </row>
    <row r="7" spans="1:34" ht="15">
      <c r="A7" s="58" t="s">
        <v>50</v>
      </c>
      <c r="B7" s="107">
        <v>357</v>
      </c>
      <c r="C7" s="107">
        <v>290</v>
      </c>
      <c r="D7" s="107">
        <v>268</v>
      </c>
      <c r="E7" s="107">
        <v>294</v>
      </c>
      <c r="F7" s="107">
        <v>266</v>
      </c>
      <c r="G7" s="107">
        <v>253</v>
      </c>
      <c r="H7" s="107">
        <v>252</v>
      </c>
      <c r="I7" s="107">
        <v>228</v>
      </c>
      <c r="J7" s="107">
        <v>212</v>
      </c>
      <c r="K7" s="107">
        <v>185</v>
      </c>
      <c r="L7" s="107">
        <v>187</v>
      </c>
      <c r="M7" s="107">
        <v>214</v>
      </c>
      <c r="N7" s="107">
        <v>184</v>
      </c>
      <c r="O7" s="107">
        <v>167</v>
      </c>
      <c r="P7" s="107">
        <v>129</v>
      </c>
      <c r="Q7" s="107">
        <v>102</v>
      </c>
      <c r="R7" s="107">
        <v>124</v>
      </c>
      <c r="S7" s="107">
        <v>111</v>
      </c>
      <c r="T7" s="107">
        <v>89</v>
      </c>
      <c r="U7" s="107">
        <v>116</v>
      </c>
      <c r="V7" s="107">
        <v>95</v>
      </c>
      <c r="W7" s="107">
        <v>93</v>
      </c>
      <c r="X7" s="107">
        <v>91</v>
      </c>
      <c r="Y7" s="107">
        <v>71</v>
      </c>
      <c r="Z7" s="107">
        <v>85</v>
      </c>
      <c r="AA7" s="107">
        <v>90</v>
      </c>
      <c r="AB7" s="107">
        <v>76</v>
      </c>
      <c r="AC7" s="107">
        <v>83</v>
      </c>
      <c r="AD7" s="107">
        <v>71</v>
      </c>
      <c r="AE7" s="107">
        <v>82</v>
      </c>
      <c r="AF7" s="107">
        <v>56</v>
      </c>
      <c r="AG7" s="107">
        <v>56</v>
      </c>
      <c r="AH7" s="107">
        <v>62</v>
      </c>
    </row>
    <row r="8" spans="1:34" ht="15">
      <c r="A8" s="58" t="s">
        <v>51</v>
      </c>
      <c r="B8" s="107">
        <v>4887</v>
      </c>
      <c r="C8" s="107">
        <v>4785</v>
      </c>
      <c r="D8" s="107">
        <v>4707</v>
      </c>
      <c r="E8" s="107">
        <v>4714</v>
      </c>
      <c r="F8" s="107">
        <v>4271</v>
      </c>
      <c r="G8" s="107">
        <v>4482</v>
      </c>
      <c r="H8" s="107">
        <v>4287</v>
      </c>
      <c r="I8" s="107">
        <v>3971</v>
      </c>
      <c r="J8" s="107">
        <v>3653</v>
      </c>
      <c r="K8" s="107">
        <v>3527</v>
      </c>
      <c r="L8" s="107">
        <v>3675</v>
      </c>
      <c r="M8" s="107">
        <v>3344</v>
      </c>
      <c r="N8" s="107">
        <v>2960</v>
      </c>
      <c r="O8" s="107">
        <v>2586</v>
      </c>
      <c r="P8" s="107">
        <v>2141</v>
      </c>
      <c r="Q8" s="107">
        <v>2667</v>
      </c>
      <c r="R8" s="107">
        <v>2509</v>
      </c>
      <c r="S8" s="107">
        <v>1932</v>
      </c>
      <c r="T8" s="107">
        <v>1899</v>
      </c>
      <c r="U8" s="107">
        <v>1884</v>
      </c>
      <c r="V8" s="107">
        <v>1841</v>
      </c>
      <c r="W8" s="107">
        <v>1674</v>
      </c>
      <c r="X8" s="107">
        <v>1557</v>
      </c>
      <c r="Y8" s="107">
        <v>1528</v>
      </c>
      <c r="Z8" s="107">
        <v>1389</v>
      </c>
      <c r="AA8" s="107">
        <v>1232</v>
      </c>
      <c r="AB8" s="107">
        <v>1224</v>
      </c>
      <c r="AC8" s="107">
        <v>1264</v>
      </c>
      <c r="AD8" s="107">
        <v>1136</v>
      </c>
      <c r="AE8" s="107">
        <v>1277</v>
      </c>
      <c r="AF8" s="107">
        <v>1033</v>
      </c>
      <c r="AG8" s="107">
        <v>925</v>
      </c>
      <c r="AH8" s="107">
        <v>951</v>
      </c>
    </row>
    <row r="9" spans="1:34" ht="15">
      <c r="A9" s="58" t="s">
        <v>52</v>
      </c>
      <c r="B9" s="108">
        <f aca="true" t="shared" si="0" ref="B9:V9">B7+B8</f>
        <v>5244</v>
      </c>
      <c r="C9" s="108">
        <f t="shared" si="0"/>
        <v>5075</v>
      </c>
      <c r="D9" s="108">
        <f t="shared" si="0"/>
        <v>4975</v>
      </c>
      <c r="E9" s="108">
        <f t="shared" si="0"/>
        <v>5008</v>
      </c>
      <c r="F9" s="108">
        <f t="shared" si="0"/>
        <v>4537</v>
      </c>
      <c r="G9" s="108">
        <f t="shared" si="0"/>
        <v>4735</v>
      </c>
      <c r="H9" s="108">
        <f t="shared" si="0"/>
        <v>4539</v>
      </c>
      <c r="I9" s="108">
        <f t="shared" si="0"/>
        <v>4199</v>
      </c>
      <c r="J9" s="108">
        <f t="shared" si="0"/>
        <v>3865</v>
      </c>
      <c r="K9" s="108">
        <f t="shared" si="0"/>
        <v>3712</v>
      </c>
      <c r="L9" s="108">
        <f t="shared" si="0"/>
        <v>3862</v>
      </c>
      <c r="M9" s="108">
        <f t="shared" si="0"/>
        <v>3558</v>
      </c>
      <c r="N9" s="108">
        <f t="shared" si="0"/>
        <v>3144</v>
      </c>
      <c r="O9" s="108">
        <f t="shared" si="0"/>
        <v>2753</v>
      </c>
      <c r="P9" s="108">
        <f t="shared" si="0"/>
        <v>2270</v>
      </c>
      <c r="Q9" s="108">
        <f t="shared" si="0"/>
        <v>2769</v>
      </c>
      <c r="R9" s="108">
        <f t="shared" si="0"/>
        <v>2633</v>
      </c>
      <c r="S9" s="108">
        <f t="shared" si="0"/>
        <v>2043</v>
      </c>
      <c r="T9" s="108">
        <f t="shared" si="0"/>
        <v>1988</v>
      </c>
      <c r="U9" s="108">
        <f t="shared" si="0"/>
        <v>2000</v>
      </c>
      <c r="V9" s="108">
        <f t="shared" si="0"/>
        <v>1936</v>
      </c>
      <c r="W9" s="108">
        <f aca="true" t="shared" si="1" ref="W9:AH9">W7+W8</f>
        <v>1767</v>
      </c>
      <c r="X9" s="108">
        <f t="shared" si="1"/>
        <v>1648</v>
      </c>
      <c r="Y9" s="108">
        <f t="shared" si="1"/>
        <v>1599</v>
      </c>
      <c r="Z9" s="108">
        <f t="shared" si="1"/>
        <v>1474</v>
      </c>
      <c r="AA9" s="108">
        <f t="shared" si="1"/>
        <v>1322</v>
      </c>
      <c r="AB9" s="108">
        <f t="shared" si="1"/>
        <v>1300</v>
      </c>
      <c r="AC9" s="108">
        <f t="shared" si="1"/>
        <v>1347</v>
      </c>
      <c r="AD9" s="108">
        <f t="shared" si="1"/>
        <v>1207</v>
      </c>
      <c r="AE9" s="108">
        <f t="shared" si="1"/>
        <v>1359</v>
      </c>
      <c r="AF9" s="108">
        <f t="shared" si="1"/>
        <v>1089</v>
      </c>
      <c r="AG9" s="108">
        <f t="shared" si="1"/>
        <v>981</v>
      </c>
      <c r="AH9" s="108">
        <f t="shared" si="1"/>
        <v>1013</v>
      </c>
    </row>
    <row r="10" spans="1:34" ht="21" customHeight="1">
      <c r="A10" s="58" t="s">
        <v>53</v>
      </c>
      <c r="B10" s="107">
        <v>10804</v>
      </c>
      <c r="C10" s="107">
        <v>10152</v>
      </c>
      <c r="D10" s="107">
        <v>9887</v>
      </c>
      <c r="E10" s="107">
        <v>9274</v>
      </c>
      <c r="F10" s="107">
        <v>9243</v>
      </c>
      <c r="G10" s="107">
        <v>9614</v>
      </c>
      <c r="H10" s="107">
        <v>10077</v>
      </c>
      <c r="I10" s="107">
        <v>9668</v>
      </c>
      <c r="J10" s="107">
        <v>9215</v>
      </c>
      <c r="K10" s="107">
        <v>9519</v>
      </c>
      <c r="L10" s="107">
        <v>10174</v>
      </c>
      <c r="M10" s="107">
        <v>10247</v>
      </c>
      <c r="N10" s="107">
        <v>9751</v>
      </c>
      <c r="O10" s="107">
        <v>9412</v>
      </c>
      <c r="P10" s="107">
        <v>8724</v>
      </c>
      <c r="Q10" s="107">
        <v>8633</v>
      </c>
      <c r="R10" s="107">
        <v>8490</v>
      </c>
      <c r="S10" s="107">
        <v>8667</v>
      </c>
      <c r="T10" s="107">
        <v>8932</v>
      </c>
      <c r="U10" s="107">
        <v>8743</v>
      </c>
      <c r="V10" s="107">
        <v>8053</v>
      </c>
      <c r="W10" s="107">
        <v>8004</v>
      </c>
      <c r="X10" s="107">
        <v>7788</v>
      </c>
      <c r="Y10" s="107">
        <v>7586</v>
      </c>
      <c r="Z10" s="107">
        <v>7271</v>
      </c>
      <c r="AA10" s="107">
        <v>7386</v>
      </c>
      <c r="AB10" s="107">
        <v>7087</v>
      </c>
      <c r="AC10" s="107">
        <v>6850</v>
      </c>
      <c r="AD10" s="107">
        <v>6574</v>
      </c>
      <c r="AE10" s="107">
        <v>6104</v>
      </c>
      <c r="AF10" s="107">
        <v>5901</v>
      </c>
      <c r="AG10" s="107">
        <v>5360</v>
      </c>
      <c r="AH10" s="107">
        <v>5341</v>
      </c>
    </row>
    <row r="11" spans="1:34" ht="15">
      <c r="A11" s="58" t="s">
        <v>54</v>
      </c>
      <c r="B11" s="107">
        <v>16048</v>
      </c>
      <c r="C11" s="107">
        <v>15227</v>
      </c>
      <c r="D11" s="107">
        <v>14862</v>
      </c>
      <c r="E11" s="107">
        <v>14282</v>
      </c>
      <c r="F11" s="107">
        <v>13780</v>
      </c>
      <c r="G11" s="107">
        <v>14349</v>
      </c>
      <c r="H11" s="107">
        <v>14616</v>
      </c>
      <c r="I11" s="107">
        <v>13867</v>
      </c>
      <c r="J11" s="107">
        <v>13080</v>
      </c>
      <c r="K11" s="107">
        <v>13231</v>
      </c>
      <c r="L11" s="107">
        <v>14036</v>
      </c>
      <c r="M11" s="107">
        <v>13805</v>
      </c>
      <c r="N11" s="107">
        <v>12895</v>
      </c>
      <c r="O11" s="107">
        <v>12165</v>
      </c>
      <c r="P11" s="107">
        <v>10994</v>
      </c>
      <c r="Q11" s="107">
        <v>11402</v>
      </c>
      <c r="R11" s="107">
        <v>11123</v>
      </c>
      <c r="S11" s="107">
        <v>10710</v>
      </c>
      <c r="T11" s="107">
        <v>10920</v>
      </c>
      <c r="U11" s="107">
        <v>10743</v>
      </c>
      <c r="V11" s="107">
        <v>9989</v>
      </c>
      <c r="W11" s="107">
        <v>9771</v>
      </c>
      <c r="X11" s="107">
        <v>9436</v>
      </c>
      <c r="Y11" s="107">
        <v>9185</v>
      </c>
      <c r="Z11" s="107">
        <v>8745</v>
      </c>
      <c r="AA11" s="107">
        <v>8708</v>
      </c>
      <c r="AB11" s="107">
        <v>8387</v>
      </c>
      <c r="AC11" s="107">
        <v>8197</v>
      </c>
      <c r="AD11" s="107">
        <v>7781</v>
      </c>
      <c r="AE11" s="107">
        <v>7463</v>
      </c>
      <c r="AF11" s="107">
        <v>6990</v>
      </c>
      <c r="AG11" s="107">
        <v>6341</v>
      </c>
      <c r="AH11" s="107">
        <v>6354</v>
      </c>
    </row>
    <row r="12" spans="1:34" ht="15">
      <c r="A12" s="58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7"/>
    </row>
    <row r="13" spans="1:34" ht="15.75">
      <c r="A13" s="57" t="s">
        <v>55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7"/>
    </row>
    <row r="14" spans="1:34" ht="15">
      <c r="A14" s="58" t="s">
        <v>50</v>
      </c>
      <c r="B14" s="107">
        <v>371</v>
      </c>
      <c r="C14" s="107">
        <v>354</v>
      </c>
      <c r="D14" s="107">
        <v>342</v>
      </c>
      <c r="E14" s="107">
        <v>346</v>
      </c>
      <c r="F14" s="107">
        <v>302</v>
      </c>
      <c r="G14" s="107">
        <v>284</v>
      </c>
      <c r="H14" s="107">
        <v>298</v>
      </c>
      <c r="I14" s="107">
        <v>309</v>
      </c>
      <c r="J14" s="107">
        <v>305</v>
      </c>
      <c r="K14" s="107">
        <v>314</v>
      </c>
      <c r="L14" s="107">
        <v>309</v>
      </c>
      <c r="M14" s="107">
        <v>277</v>
      </c>
      <c r="N14" s="107">
        <v>259</v>
      </c>
      <c r="O14" s="107">
        <v>259</v>
      </c>
      <c r="P14" s="107">
        <v>230</v>
      </c>
      <c r="Q14" s="107">
        <v>217</v>
      </c>
      <c r="R14" s="107">
        <v>237</v>
      </c>
      <c r="S14" s="107">
        <v>205</v>
      </c>
      <c r="T14" s="107">
        <v>251</v>
      </c>
      <c r="U14" s="107">
        <v>223</v>
      </c>
      <c r="V14" s="107">
        <v>190</v>
      </c>
      <c r="W14" s="107">
        <v>204</v>
      </c>
      <c r="X14" s="107">
        <v>218</v>
      </c>
      <c r="Y14" s="107">
        <v>203</v>
      </c>
      <c r="Z14" s="107">
        <v>216</v>
      </c>
      <c r="AA14" s="107">
        <v>193</v>
      </c>
      <c r="AB14" s="107">
        <v>188</v>
      </c>
      <c r="AC14" s="107">
        <v>210</v>
      </c>
      <c r="AD14" s="107">
        <v>184</v>
      </c>
      <c r="AE14" s="107">
        <v>163</v>
      </c>
      <c r="AF14" s="107">
        <v>140</v>
      </c>
      <c r="AG14" s="107">
        <v>133</v>
      </c>
      <c r="AH14" s="107">
        <v>114</v>
      </c>
    </row>
    <row r="15" spans="1:34" ht="15">
      <c r="A15" s="58" t="s">
        <v>51</v>
      </c>
      <c r="B15" s="107">
        <v>2649</v>
      </c>
      <c r="C15" s="107">
        <v>2433</v>
      </c>
      <c r="D15" s="107">
        <v>2558</v>
      </c>
      <c r="E15" s="107">
        <v>2707</v>
      </c>
      <c r="F15" s="107">
        <v>2158</v>
      </c>
      <c r="G15" s="107">
        <v>2065</v>
      </c>
      <c r="H15" s="107">
        <v>2220</v>
      </c>
      <c r="I15" s="107">
        <v>2211</v>
      </c>
      <c r="J15" s="107">
        <v>1915</v>
      </c>
      <c r="K15" s="107">
        <v>2075</v>
      </c>
      <c r="L15" s="107">
        <v>2139</v>
      </c>
      <c r="M15" s="107">
        <v>1893</v>
      </c>
      <c r="N15" s="107">
        <v>1764</v>
      </c>
      <c r="O15" s="107">
        <v>1682</v>
      </c>
      <c r="P15" s="107">
        <v>1510</v>
      </c>
      <c r="Q15" s="107">
        <v>1657</v>
      </c>
      <c r="R15" s="107">
        <v>1562</v>
      </c>
      <c r="S15" s="107">
        <v>1383</v>
      </c>
      <c r="T15" s="107">
        <v>1413</v>
      </c>
      <c r="U15" s="107">
        <v>1434</v>
      </c>
      <c r="V15" s="107">
        <v>1368</v>
      </c>
      <c r="W15" s="107">
        <v>1333</v>
      </c>
      <c r="X15" s="107">
        <v>1283</v>
      </c>
      <c r="Y15" s="107">
        <v>1156</v>
      </c>
      <c r="Z15" s="107">
        <v>1106</v>
      </c>
      <c r="AA15" s="107">
        <v>1099</v>
      </c>
      <c r="AB15" s="107">
        <v>1028</v>
      </c>
      <c r="AC15" s="107">
        <v>993</v>
      </c>
      <c r="AD15" s="107">
        <v>913</v>
      </c>
      <c r="AE15" s="107">
        <v>965</v>
      </c>
      <c r="AF15" s="107">
        <v>966</v>
      </c>
      <c r="AG15" s="107">
        <v>787</v>
      </c>
      <c r="AH15" s="107">
        <v>720</v>
      </c>
    </row>
    <row r="16" spans="1:34" ht="15">
      <c r="A16" s="58" t="s">
        <v>52</v>
      </c>
      <c r="B16" s="108">
        <f aca="true" t="shared" si="2" ref="B16:V16">B14+B15</f>
        <v>3020</v>
      </c>
      <c r="C16" s="108">
        <f t="shared" si="2"/>
        <v>2787</v>
      </c>
      <c r="D16" s="108">
        <f t="shared" si="2"/>
        <v>2900</v>
      </c>
      <c r="E16" s="108">
        <f t="shared" si="2"/>
        <v>3053</v>
      </c>
      <c r="F16" s="108">
        <f t="shared" si="2"/>
        <v>2460</v>
      </c>
      <c r="G16" s="108">
        <f t="shared" si="2"/>
        <v>2349</v>
      </c>
      <c r="H16" s="108">
        <f t="shared" si="2"/>
        <v>2518</v>
      </c>
      <c r="I16" s="108">
        <f t="shared" si="2"/>
        <v>2520</v>
      </c>
      <c r="J16" s="108">
        <f t="shared" si="2"/>
        <v>2220</v>
      </c>
      <c r="K16" s="108">
        <f t="shared" si="2"/>
        <v>2389</v>
      </c>
      <c r="L16" s="108">
        <f t="shared" si="2"/>
        <v>2448</v>
      </c>
      <c r="M16" s="108">
        <f t="shared" si="2"/>
        <v>2170</v>
      </c>
      <c r="N16" s="108">
        <f t="shared" si="2"/>
        <v>2023</v>
      </c>
      <c r="O16" s="108">
        <f t="shared" si="2"/>
        <v>1941</v>
      </c>
      <c r="P16" s="108">
        <f t="shared" si="2"/>
        <v>1740</v>
      </c>
      <c r="Q16" s="108">
        <f t="shared" si="2"/>
        <v>1874</v>
      </c>
      <c r="R16" s="108">
        <f t="shared" si="2"/>
        <v>1799</v>
      </c>
      <c r="S16" s="108">
        <f t="shared" si="2"/>
        <v>1588</v>
      </c>
      <c r="T16" s="108">
        <f t="shared" si="2"/>
        <v>1664</v>
      </c>
      <c r="U16" s="108">
        <f t="shared" si="2"/>
        <v>1657</v>
      </c>
      <c r="V16" s="108">
        <f t="shared" si="2"/>
        <v>1558</v>
      </c>
      <c r="W16" s="108">
        <f aca="true" t="shared" si="3" ref="W16:AH16">W14+W15</f>
        <v>1537</v>
      </c>
      <c r="X16" s="108">
        <f t="shared" si="3"/>
        <v>1501</v>
      </c>
      <c r="Y16" s="108">
        <f t="shared" si="3"/>
        <v>1359</v>
      </c>
      <c r="Z16" s="108">
        <f t="shared" si="3"/>
        <v>1322</v>
      </c>
      <c r="AA16" s="108">
        <f t="shared" si="3"/>
        <v>1292</v>
      </c>
      <c r="AB16" s="108">
        <f t="shared" si="3"/>
        <v>1216</v>
      </c>
      <c r="AC16" s="108">
        <f t="shared" si="3"/>
        <v>1203</v>
      </c>
      <c r="AD16" s="108">
        <f t="shared" si="3"/>
        <v>1097</v>
      </c>
      <c r="AE16" s="108">
        <f t="shared" si="3"/>
        <v>1128</v>
      </c>
      <c r="AF16" s="108">
        <f t="shared" si="3"/>
        <v>1106</v>
      </c>
      <c r="AG16" s="108">
        <f t="shared" si="3"/>
        <v>920</v>
      </c>
      <c r="AH16" s="108">
        <f t="shared" si="3"/>
        <v>834</v>
      </c>
    </row>
    <row r="17" spans="1:34" ht="19.5" customHeight="1">
      <c r="A17" s="58" t="s">
        <v>53</v>
      </c>
      <c r="B17" s="107">
        <v>3996</v>
      </c>
      <c r="C17" s="107">
        <v>3774</v>
      </c>
      <c r="D17" s="107">
        <v>3723</v>
      </c>
      <c r="E17" s="107">
        <v>3515</v>
      </c>
      <c r="F17" s="107">
        <v>3194</v>
      </c>
      <c r="G17" s="107">
        <v>3276</v>
      </c>
      <c r="H17" s="107">
        <v>3510</v>
      </c>
      <c r="I17" s="107">
        <v>3432</v>
      </c>
      <c r="J17" s="107">
        <v>3357</v>
      </c>
      <c r="K17" s="107">
        <v>3477</v>
      </c>
      <c r="L17" s="107">
        <v>4121</v>
      </c>
      <c r="M17" s="107">
        <v>4196</v>
      </c>
      <c r="N17" s="107">
        <v>4086</v>
      </c>
      <c r="O17" s="107">
        <v>3902</v>
      </c>
      <c r="P17" s="107">
        <v>3951</v>
      </c>
      <c r="Q17" s="107">
        <v>3492</v>
      </c>
      <c r="R17" s="107">
        <v>3612</v>
      </c>
      <c r="S17" s="107">
        <v>3775</v>
      </c>
      <c r="T17" s="107">
        <v>4062</v>
      </c>
      <c r="U17" s="107">
        <v>4119</v>
      </c>
      <c r="V17" s="107">
        <v>3868</v>
      </c>
      <c r="W17" s="107">
        <v>3823</v>
      </c>
      <c r="X17" s="107">
        <v>3787</v>
      </c>
      <c r="Y17" s="107">
        <v>3799</v>
      </c>
      <c r="Z17" s="107">
        <v>3850</v>
      </c>
      <c r="AA17" s="107">
        <v>3919</v>
      </c>
      <c r="AB17" s="107">
        <v>3835</v>
      </c>
      <c r="AC17" s="107">
        <v>3710</v>
      </c>
      <c r="AD17" s="107">
        <v>3628</v>
      </c>
      <c r="AE17" s="107">
        <v>3567</v>
      </c>
      <c r="AF17" s="107">
        <v>3460</v>
      </c>
      <c r="AG17" s="107">
        <v>3034</v>
      </c>
      <c r="AH17" s="107">
        <v>2786</v>
      </c>
    </row>
    <row r="18" spans="1:34" ht="15">
      <c r="A18" s="58" t="s">
        <v>54</v>
      </c>
      <c r="B18" s="107">
        <v>7016</v>
      </c>
      <c r="C18" s="107">
        <v>6561</v>
      </c>
      <c r="D18" s="107">
        <v>6623</v>
      </c>
      <c r="E18" s="107">
        <v>6568</v>
      </c>
      <c r="F18" s="107">
        <v>5654</v>
      </c>
      <c r="G18" s="107">
        <v>5625</v>
      </c>
      <c r="H18" s="107">
        <v>6028</v>
      </c>
      <c r="I18" s="107">
        <v>5952</v>
      </c>
      <c r="J18" s="107">
        <v>5577</v>
      </c>
      <c r="K18" s="107">
        <v>5866</v>
      </c>
      <c r="L18" s="107">
        <v>6569</v>
      </c>
      <c r="M18" s="107">
        <v>6366</v>
      </c>
      <c r="N18" s="107">
        <v>6109</v>
      </c>
      <c r="O18" s="107">
        <v>5843</v>
      </c>
      <c r="P18" s="107">
        <v>5691</v>
      </c>
      <c r="Q18" s="107">
        <v>5366</v>
      </c>
      <c r="R18" s="107">
        <v>5411</v>
      </c>
      <c r="S18" s="107">
        <v>5363</v>
      </c>
      <c r="T18" s="107">
        <v>5726</v>
      </c>
      <c r="U18" s="107">
        <v>5776</v>
      </c>
      <c r="V18" s="107">
        <v>5426</v>
      </c>
      <c r="W18" s="107">
        <v>5360</v>
      </c>
      <c r="X18" s="107">
        <v>5288</v>
      </c>
      <c r="Y18" s="107">
        <v>5158</v>
      </c>
      <c r="Z18" s="107">
        <v>5172</v>
      </c>
      <c r="AA18" s="107">
        <v>5211</v>
      </c>
      <c r="AB18" s="107">
        <v>5051</v>
      </c>
      <c r="AC18" s="107">
        <v>4913</v>
      </c>
      <c r="AD18" s="107">
        <v>4725</v>
      </c>
      <c r="AE18" s="107">
        <v>4695</v>
      </c>
      <c r="AF18" s="107">
        <v>4566</v>
      </c>
      <c r="AG18" s="107">
        <v>3954</v>
      </c>
      <c r="AH18" s="107">
        <v>3620</v>
      </c>
    </row>
    <row r="19" spans="1:34" ht="15">
      <c r="A19" s="58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7"/>
    </row>
    <row r="20" spans="1:34" ht="15.75">
      <c r="A20" s="57" t="s">
        <v>56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7"/>
    </row>
    <row r="21" spans="1:34" ht="15">
      <c r="A21" s="58" t="s">
        <v>50</v>
      </c>
      <c r="B21" s="107">
        <v>728</v>
      </c>
      <c r="C21" s="107">
        <v>644</v>
      </c>
      <c r="D21" s="107">
        <v>610</v>
      </c>
      <c r="E21" s="107">
        <v>640</v>
      </c>
      <c r="F21" s="107">
        <v>568</v>
      </c>
      <c r="G21" s="107">
        <v>537</v>
      </c>
      <c r="H21" s="107">
        <v>550</v>
      </c>
      <c r="I21" s="107">
        <v>537</v>
      </c>
      <c r="J21" s="107">
        <v>517</v>
      </c>
      <c r="K21" s="107">
        <v>499</v>
      </c>
      <c r="L21" s="107">
        <v>496</v>
      </c>
      <c r="M21" s="107">
        <v>491</v>
      </c>
      <c r="N21" s="107">
        <v>443</v>
      </c>
      <c r="O21" s="107">
        <v>426</v>
      </c>
      <c r="P21" s="107">
        <v>359</v>
      </c>
      <c r="Q21" s="107">
        <v>319</v>
      </c>
      <c r="R21" s="107">
        <v>361</v>
      </c>
      <c r="S21" s="107">
        <v>316</v>
      </c>
      <c r="T21" s="107">
        <v>340</v>
      </c>
      <c r="U21" s="107">
        <v>339</v>
      </c>
      <c r="V21" s="107">
        <v>285</v>
      </c>
      <c r="W21" s="107">
        <v>297</v>
      </c>
      <c r="X21" s="107">
        <v>309</v>
      </c>
      <c r="Y21" s="107">
        <v>274</v>
      </c>
      <c r="Z21" s="107">
        <v>301</v>
      </c>
      <c r="AA21" s="107">
        <v>283</v>
      </c>
      <c r="AB21" s="107">
        <v>264</v>
      </c>
      <c r="AC21" s="107">
        <v>293</v>
      </c>
      <c r="AD21" s="107">
        <v>255</v>
      </c>
      <c r="AE21" s="107">
        <v>245</v>
      </c>
      <c r="AF21" s="107">
        <v>196</v>
      </c>
      <c r="AG21" s="107">
        <v>189</v>
      </c>
      <c r="AH21" s="107">
        <v>176</v>
      </c>
    </row>
    <row r="22" spans="1:34" ht="15">
      <c r="A22" s="58" t="s">
        <v>51</v>
      </c>
      <c r="B22" s="107">
        <v>7536</v>
      </c>
      <c r="C22" s="107">
        <v>7218</v>
      </c>
      <c r="D22" s="107">
        <v>7265</v>
      </c>
      <c r="E22" s="107">
        <v>7421</v>
      </c>
      <c r="F22" s="107">
        <v>6429</v>
      </c>
      <c r="G22" s="107">
        <v>6547</v>
      </c>
      <c r="H22" s="107">
        <v>6507</v>
      </c>
      <c r="I22" s="107">
        <v>6182</v>
      </c>
      <c r="J22" s="107">
        <v>5568</v>
      </c>
      <c r="K22" s="107">
        <v>5602</v>
      </c>
      <c r="L22" s="107">
        <v>5814</v>
      </c>
      <c r="M22" s="107">
        <v>5237</v>
      </c>
      <c r="N22" s="107">
        <v>4724</v>
      </c>
      <c r="O22" s="107">
        <v>4268</v>
      </c>
      <c r="P22" s="107">
        <v>3651</v>
      </c>
      <c r="Q22" s="107">
        <v>4324</v>
      </c>
      <c r="R22" s="107">
        <v>4071</v>
      </c>
      <c r="S22" s="107">
        <v>3315</v>
      </c>
      <c r="T22" s="107">
        <v>3312</v>
      </c>
      <c r="U22" s="107">
        <v>3318</v>
      </c>
      <c r="V22" s="107">
        <v>3209</v>
      </c>
      <c r="W22" s="107">
        <v>3007</v>
      </c>
      <c r="X22" s="107">
        <v>2840</v>
      </c>
      <c r="Y22" s="107">
        <v>2684</v>
      </c>
      <c r="Z22" s="107">
        <v>2495</v>
      </c>
      <c r="AA22" s="107">
        <v>2331</v>
      </c>
      <c r="AB22" s="107">
        <v>2252</v>
      </c>
      <c r="AC22" s="107">
        <v>2257</v>
      </c>
      <c r="AD22" s="107">
        <v>2049</v>
      </c>
      <c r="AE22" s="107">
        <v>2242</v>
      </c>
      <c r="AF22" s="107">
        <v>1999</v>
      </c>
      <c r="AG22" s="107">
        <v>1712</v>
      </c>
      <c r="AH22" s="107">
        <v>1671</v>
      </c>
    </row>
    <row r="23" spans="1:34" ht="15">
      <c r="A23" s="58" t="s">
        <v>52</v>
      </c>
      <c r="B23" s="108">
        <f aca="true" t="shared" si="4" ref="B23:V23">B21+B22</f>
        <v>8264</v>
      </c>
      <c r="C23" s="108">
        <f t="shared" si="4"/>
        <v>7862</v>
      </c>
      <c r="D23" s="108">
        <f t="shared" si="4"/>
        <v>7875</v>
      </c>
      <c r="E23" s="108">
        <f t="shared" si="4"/>
        <v>8061</v>
      </c>
      <c r="F23" s="108">
        <f t="shared" si="4"/>
        <v>6997</v>
      </c>
      <c r="G23" s="108">
        <f t="shared" si="4"/>
        <v>7084</v>
      </c>
      <c r="H23" s="108">
        <f t="shared" si="4"/>
        <v>7057</v>
      </c>
      <c r="I23" s="108">
        <f t="shared" si="4"/>
        <v>6719</v>
      </c>
      <c r="J23" s="108">
        <f t="shared" si="4"/>
        <v>6085</v>
      </c>
      <c r="K23" s="108">
        <f t="shared" si="4"/>
        <v>6101</v>
      </c>
      <c r="L23" s="108">
        <f t="shared" si="4"/>
        <v>6310</v>
      </c>
      <c r="M23" s="108">
        <f t="shared" si="4"/>
        <v>5728</v>
      </c>
      <c r="N23" s="108">
        <f t="shared" si="4"/>
        <v>5167</v>
      </c>
      <c r="O23" s="108">
        <f t="shared" si="4"/>
        <v>4694</v>
      </c>
      <c r="P23" s="108">
        <f t="shared" si="4"/>
        <v>4010</v>
      </c>
      <c r="Q23" s="108">
        <f t="shared" si="4"/>
        <v>4643</v>
      </c>
      <c r="R23" s="108">
        <f t="shared" si="4"/>
        <v>4432</v>
      </c>
      <c r="S23" s="108">
        <f t="shared" si="4"/>
        <v>3631</v>
      </c>
      <c r="T23" s="108">
        <f t="shared" si="4"/>
        <v>3652</v>
      </c>
      <c r="U23" s="108">
        <f t="shared" si="4"/>
        <v>3657</v>
      </c>
      <c r="V23" s="108">
        <f t="shared" si="4"/>
        <v>3494</v>
      </c>
      <c r="W23" s="108">
        <f aca="true" t="shared" si="5" ref="W23:AH23">W21+W22</f>
        <v>3304</v>
      </c>
      <c r="X23" s="108">
        <f t="shared" si="5"/>
        <v>3149</v>
      </c>
      <c r="Y23" s="108">
        <f t="shared" si="5"/>
        <v>2958</v>
      </c>
      <c r="Z23" s="108">
        <f t="shared" si="5"/>
        <v>2796</v>
      </c>
      <c r="AA23" s="108">
        <f t="shared" si="5"/>
        <v>2614</v>
      </c>
      <c r="AB23" s="108">
        <f t="shared" si="5"/>
        <v>2516</v>
      </c>
      <c r="AC23" s="108">
        <f t="shared" si="5"/>
        <v>2550</v>
      </c>
      <c r="AD23" s="108">
        <f t="shared" si="5"/>
        <v>2304</v>
      </c>
      <c r="AE23" s="108">
        <f t="shared" si="5"/>
        <v>2487</v>
      </c>
      <c r="AF23" s="108">
        <f t="shared" si="5"/>
        <v>2195</v>
      </c>
      <c r="AG23" s="108">
        <f t="shared" si="5"/>
        <v>1901</v>
      </c>
      <c r="AH23" s="108">
        <f t="shared" si="5"/>
        <v>1847</v>
      </c>
    </row>
    <row r="24" spans="1:34" ht="21" customHeight="1">
      <c r="A24" s="58" t="s">
        <v>53</v>
      </c>
      <c r="B24" s="107">
        <v>14800</v>
      </c>
      <c r="C24" s="107">
        <v>13926</v>
      </c>
      <c r="D24" s="107">
        <v>13610</v>
      </c>
      <c r="E24" s="107">
        <v>12789</v>
      </c>
      <c r="F24" s="107">
        <v>12437</v>
      </c>
      <c r="G24" s="107">
        <v>12890</v>
      </c>
      <c r="H24" s="107">
        <v>13587</v>
      </c>
      <c r="I24" s="107">
        <v>13100</v>
      </c>
      <c r="J24" s="107">
        <v>12572</v>
      </c>
      <c r="K24" s="107">
        <v>12996</v>
      </c>
      <c r="L24" s="107">
        <v>14295</v>
      </c>
      <c r="M24" s="107">
        <v>14443</v>
      </c>
      <c r="N24" s="107">
        <v>13837</v>
      </c>
      <c r="O24" s="107">
        <v>13314</v>
      </c>
      <c r="P24" s="107">
        <v>12675</v>
      </c>
      <c r="Q24" s="107">
        <v>12125</v>
      </c>
      <c r="R24" s="107">
        <v>12102</v>
      </c>
      <c r="S24" s="107">
        <v>12442</v>
      </c>
      <c r="T24" s="107">
        <v>12994</v>
      </c>
      <c r="U24" s="107">
        <v>12862</v>
      </c>
      <c r="V24" s="107">
        <v>11921</v>
      </c>
      <c r="W24" s="107">
        <v>11827</v>
      </c>
      <c r="X24" s="107">
        <v>11575</v>
      </c>
      <c r="Y24" s="107">
        <v>11385</v>
      </c>
      <c r="Z24" s="107">
        <v>11121</v>
      </c>
      <c r="AA24" s="107">
        <v>11305</v>
      </c>
      <c r="AB24" s="107">
        <v>10922</v>
      </c>
      <c r="AC24" s="107">
        <v>10560</v>
      </c>
      <c r="AD24" s="107">
        <v>10202</v>
      </c>
      <c r="AE24" s="107">
        <v>9671</v>
      </c>
      <c r="AF24" s="107">
        <v>9361</v>
      </c>
      <c r="AG24" s="107">
        <v>8394</v>
      </c>
      <c r="AH24" s="107">
        <v>8127</v>
      </c>
    </row>
    <row r="25" spans="1:34" ht="15">
      <c r="A25" s="59" t="s">
        <v>54</v>
      </c>
      <c r="B25" s="107">
        <v>23064</v>
      </c>
      <c r="C25" s="107">
        <v>21788</v>
      </c>
      <c r="D25" s="107">
        <v>21485</v>
      </c>
      <c r="E25" s="107">
        <v>20850</v>
      </c>
      <c r="F25" s="107">
        <v>19434</v>
      </c>
      <c r="G25" s="107">
        <v>19974</v>
      </c>
      <c r="H25" s="107">
        <v>20644</v>
      </c>
      <c r="I25" s="107">
        <v>19819</v>
      </c>
      <c r="J25" s="107">
        <v>18657</v>
      </c>
      <c r="K25" s="107">
        <v>19097</v>
      </c>
      <c r="L25" s="107">
        <v>20605</v>
      </c>
      <c r="M25" s="107">
        <v>20171</v>
      </c>
      <c r="N25" s="107">
        <v>19004</v>
      </c>
      <c r="O25" s="107">
        <v>18008</v>
      </c>
      <c r="P25" s="107">
        <v>16685</v>
      </c>
      <c r="Q25" s="107">
        <v>16768</v>
      </c>
      <c r="R25" s="107">
        <v>16534</v>
      </c>
      <c r="S25" s="107">
        <v>16073</v>
      </c>
      <c r="T25" s="107">
        <v>16646</v>
      </c>
      <c r="U25" s="107">
        <v>16519</v>
      </c>
      <c r="V25" s="107">
        <v>15415</v>
      </c>
      <c r="W25" s="110">
        <v>15131</v>
      </c>
      <c r="X25" s="110">
        <v>14724</v>
      </c>
      <c r="Y25" s="110">
        <v>14343</v>
      </c>
      <c r="Z25" s="110">
        <v>13917</v>
      </c>
      <c r="AA25" s="110">
        <v>13919</v>
      </c>
      <c r="AB25" s="110">
        <v>13438</v>
      </c>
      <c r="AC25" s="110">
        <v>13110</v>
      </c>
      <c r="AD25" s="110">
        <v>12506</v>
      </c>
      <c r="AE25" s="110">
        <v>12158</v>
      </c>
      <c r="AF25" s="110">
        <v>11556</v>
      </c>
      <c r="AG25" s="110">
        <v>10295</v>
      </c>
      <c r="AH25" s="107">
        <v>9974</v>
      </c>
    </row>
    <row r="26" spans="1:34" ht="5.2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/>
      <c r="X26" s="61"/>
      <c r="Y26" s="61"/>
      <c r="Z26" s="62"/>
      <c r="AA26" s="61"/>
      <c r="AB26" s="61"/>
      <c r="AC26" s="62"/>
      <c r="AD26" s="62"/>
      <c r="AE26" s="62"/>
      <c r="AF26" s="62"/>
      <c r="AG26" s="116"/>
      <c r="AH26" s="116"/>
    </row>
    <row r="27" spans="1:3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3"/>
      <c r="X27" s="13"/>
      <c r="Y27" s="13"/>
      <c r="AA27" s="13"/>
      <c r="AB27" s="13"/>
      <c r="AG27" s="55"/>
    </row>
    <row r="28" spans="1:33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117"/>
    </row>
    <row r="29" spans="1:33" s="12" customFormat="1" ht="15.75">
      <c r="A29" s="65" t="s">
        <v>80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18"/>
    </row>
    <row r="30" spans="1:33" s="16" customFormat="1" ht="5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119"/>
    </row>
    <row r="31" spans="1:34" ht="20.25" customHeight="1">
      <c r="A31" s="63"/>
      <c r="B31" s="56">
        <v>1979</v>
      </c>
      <c r="C31" s="56">
        <v>1980</v>
      </c>
      <c r="D31" s="56">
        <v>1981</v>
      </c>
      <c r="E31" s="56">
        <v>1982</v>
      </c>
      <c r="F31" s="56">
        <v>1983</v>
      </c>
      <c r="G31" s="56">
        <v>1984</v>
      </c>
      <c r="H31" s="56">
        <v>1985</v>
      </c>
      <c r="I31" s="56">
        <v>1986</v>
      </c>
      <c r="J31" s="56">
        <v>1987</v>
      </c>
      <c r="K31" s="56">
        <v>1988</v>
      </c>
      <c r="L31" s="56">
        <v>1989</v>
      </c>
      <c r="M31" s="56">
        <v>1990</v>
      </c>
      <c r="N31" s="56">
        <v>1991</v>
      </c>
      <c r="O31" s="56">
        <v>1992</v>
      </c>
      <c r="P31" s="56">
        <v>1993</v>
      </c>
      <c r="Q31" s="56">
        <v>1994</v>
      </c>
      <c r="R31" s="56">
        <v>1995</v>
      </c>
      <c r="S31" s="56">
        <v>1996</v>
      </c>
      <c r="T31" s="56">
        <v>1997</v>
      </c>
      <c r="U31" s="56">
        <v>1998</v>
      </c>
      <c r="V31" s="56">
        <v>1999</v>
      </c>
      <c r="W31" s="56">
        <v>2000</v>
      </c>
      <c r="X31" s="56">
        <v>2001</v>
      </c>
      <c r="Y31" s="56">
        <v>2002</v>
      </c>
      <c r="Z31" s="56">
        <v>2003</v>
      </c>
      <c r="AA31" s="56">
        <v>2004</v>
      </c>
      <c r="AB31" s="56">
        <v>2005</v>
      </c>
      <c r="AC31" s="56">
        <v>2006</v>
      </c>
      <c r="AD31" s="56">
        <v>2007</v>
      </c>
      <c r="AE31" s="56">
        <v>2008</v>
      </c>
      <c r="AF31" s="120">
        <v>2009</v>
      </c>
      <c r="AG31" s="56">
        <v>2010</v>
      </c>
      <c r="AH31" s="120">
        <v>2011</v>
      </c>
    </row>
    <row r="32" spans="1:33" ht="20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7"/>
      <c r="X32" s="17"/>
      <c r="Y32" s="17"/>
      <c r="Z32" s="17"/>
      <c r="AA32" s="17"/>
      <c r="AB32" s="17"/>
      <c r="AC32" s="17"/>
      <c r="AD32" s="17"/>
      <c r="AF32" s="55"/>
      <c r="AG32" s="55"/>
    </row>
    <row r="33" spans="1:35" ht="15">
      <c r="A33" s="58" t="s">
        <v>1</v>
      </c>
      <c r="B33" s="107">
        <v>1225</v>
      </c>
      <c r="C33" s="107">
        <v>1246</v>
      </c>
      <c r="D33" s="107">
        <v>1187</v>
      </c>
      <c r="E33" s="107">
        <v>1167</v>
      </c>
      <c r="F33" s="107">
        <v>917</v>
      </c>
      <c r="G33" s="107">
        <v>948</v>
      </c>
      <c r="H33" s="107">
        <v>977</v>
      </c>
      <c r="I33" s="107">
        <v>901</v>
      </c>
      <c r="J33" s="107">
        <v>890</v>
      </c>
      <c r="K33" s="107">
        <v>960</v>
      </c>
      <c r="L33" s="107">
        <v>1086</v>
      </c>
      <c r="M33" s="107">
        <v>981</v>
      </c>
      <c r="N33" s="107">
        <v>944</v>
      </c>
      <c r="O33" s="107">
        <v>922</v>
      </c>
      <c r="P33" s="107">
        <v>873</v>
      </c>
      <c r="Q33" s="107">
        <v>761</v>
      </c>
      <c r="R33" s="107">
        <v>901</v>
      </c>
      <c r="S33" s="107">
        <v>884</v>
      </c>
      <c r="T33" s="107">
        <v>891</v>
      </c>
      <c r="U33" s="107">
        <v>948</v>
      </c>
      <c r="V33" s="107">
        <v>909</v>
      </c>
      <c r="W33" s="107">
        <v>802</v>
      </c>
      <c r="X33" s="107">
        <v>814</v>
      </c>
      <c r="Y33" s="107">
        <v>744</v>
      </c>
      <c r="Z33" s="107">
        <v>800</v>
      </c>
      <c r="AA33" s="107">
        <v>799</v>
      </c>
      <c r="AB33" s="107">
        <v>784</v>
      </c>
      <c r="AC33" s="107">
        <v>747</v>
      </c>
      <c r="AD33" s="107">
        <v>738</v>
      </c>
      <c r="AE33" s="107">
        <v>702</v>
      </c>
      <c r="AF33" s="107">
        <v>724</v>
      </c>
      <c r="AG33" s="107">
        <v>574</v>
      </c>
      <c r="AH33" s="107">
        <v>567</v>
      </c>
      <c r="AI33" s="54"/>
    </row>
    <row r="34" spans="1:35" ht="15">
      <c r="A34" s="58" t="s">
        <v>2</v>
      </c>
      <c r="B34" s="107">
        <v>2409</v>
      </c>
      <c r="C34" s="107">
        <v>2315</v>
      </c>
      <c r="D34" s="107">
        <v>2258</v>
      </c>
      <c r="E34" s="107">
        <v>2286</v>
      </c>
      <c r="F34" s="107">
        <v>2022</v>
      </c>
      <c r="G34" s="107">
        <v>2169</v>
      </c>
      <c r="H34" s="107">
        <v>2215</v>
      </c>
      <c r="I34" s="107">
        <v>2096</v>
      </c>
      <c r="J34" s="107">
        <v>1989</v>
      </c>
      <c r="K34" s="107">
        <v>1924</v>
      </c>
      <c r="L34" s="107">
        <v>2134</v>
      </c>
      <c r="M34" s="107">
        <v>2066</v>
      </c>
      <c r="N34" s="107">
        <v>2031</v>
      </c>
      <c r="O34" s="107">
        <v>1958</v>
      </c>
      <c r="P34" s="107">
        <v>1652</v>
      </c>
      <c r="Q34" s="107">
        <v>1525</v>
      </c>
      <c r="R34" s="107">
        <v>1554</v>
      </c>
      <c r="S34" s="107">
        <v>1451</v>
      </c>
      <c r="T34" s="107">
        <v>1524</v>
      </c>
      <c r="U34" s="107">
        <v>1409</v>
      </c>
      <c r="V34" s="107">
        <v>1240</v>
      </c>
      <c r="W34" s="107">
        <v>1230</v>
      </c>
      <c r="X34" s="107">
        <v>1144</v>
      </c>
      <c r="Y34" s="107">
        <v>1155</v>
      </c>
      <c r="Z34" s="107">
        <v>1100</v>
      </c>
      <c r="AA34" s="107">
        <v>1104</v>
      </c>
      <c r="AB34" s="107">
        <v>1203</v>
      </c>
      <c r="AC34" s="107">
        <v>1108</v>
      </c>
      <c r="AD34" s="107">
        <v>1214</v>
      </c>
      <c r="AE34" s="107">
        <v>1399</v>
      </c>
      <c r="AF34" s="107">
        <v>1330</v>
      </c>
      <c r="AG34" s="107">
        <v>1090</v>
      </c>
      <c r="AH34" s="107">
        <v>1017</v>
      </c>
      <c r="AI34" s="54"/>
    </row>
    <row r="35" spans="1:35" ht="15">
      <c r="A35" s="58" t="s">
        <v>3</v>
      </c>
      <c r="B35" s="107">
        <v>1984</v>
      </c>
      <c r="C35" s="107">
        <v>1741</v>
      </c>
      <c r="D35" s="107">
        <v>1647</v>
      </c>
      <c r="E35" s="107">
        <v>1625</v>
      </c>
      <c r="F35" s="107">
        <v>1475</v>
      </c>
      <c r="G35" s="107">
        <v>1500</v>
      </c>
      <c r="H35" s="107">
        <v>1586</v>
      </c>
      <c r="I35" s="107">
        <v>1503</v>
      </c>
      <c r="J35" s="107">
        <v>1318</v>
      </c>
      <c r="K35" s="107">
        <v>1384</v>
      </c>
      <c r="L35" s="107">
        <v>1491</v>
      </c>
      <c r="M35" s="107">
        <v>1569</v>
      </c>
      <c r="N35" s="107">
        <v>1489</v>
      </c>
      <c r="O35" s="107">
        <v>1383</v>
      </c>
      <c r="P35" s="107">
        <v>1367</v>
      </c>
      <c r="Q35" s="107">
        <v>1369</v>
      </c>
      <c r="R35" s="107">
        <v>1302</v>
      </c>
      <c r="S35" s="107">
        <v>1310</v>
      </c>
      <c r="T35" s="107">
        <v>1282</v>
      </c>
      <c r="U35" s="107">
        <v>1258</v>
      </c>
      <c r="V35" s="107">
        <v>1257</v>
      </c>
      <c r="W35" s="107">
        <v>1174</v>
      </c>
      <c r="X35" s="107">
        <v>1233</v>
      </c>
      <c r="Y35" s="107">
        <v>1168</v>
      </c>
      <c r="Z35" s="107">
        <v>1047</v>
      </c>
      <c r="AA35" s="107">
        <v>1072</v>
      </c>
      <c r="AB35" s="107">
        <v>977</v>
      </c>
      <c r="AC35" s="107">
        <v>1021</v>
      </c>
      <c r="AD35" s="107">
        <v>927</v>
      </c>
      <c r="AE35" s="107">
        <v>931</v>
      </c>
      <c r="AF35" s="107">
        <v>909</v>
      </c>
      <c r="AG35" s="107">
        <v>741</v>
      </c>
      <c r="AH35" s="107">
        <v>750</v>
      </c>
      <c r="AI35" s="54"/>
    </row>
    <row r="36" spans="1:35" ht="15">
      <c r="A36" s="58" t="s">
        <v>4</v>
      </c>
      <c r="B36" s="107">
        <v>1423</v>
      </c>
      <c r="C36" s="107">
        <v>1288</v>
      </c>
      <c r="D36" s="107">
        <v>1357</v>
      </c>
      <c r="E36" s="107">
        <v>1266</v>
      </c>
      <c r="F36" s="107">
        <v>1199</v>
      </c>
      <c r="G36" s="107">
        <v>1148</v>
      </c>
      <c r="H36" s="107">
        <v>1165</v>
      </c>
      <c r="I36" s="107">
        <v>1045</v>
      </c>
      <c r="J36" s="107">
        <v>971</v>
      </c>
      <c r="K36" s="107">
        <v>967</v>
      </c>
      <c r="L36" s="107">
        <v>1008</v>
      </c>
      <c r="M36" s="107">
        <v>935</v>
      </c>
      <c r="N36" s="107">
        <v>816</v>
      </c>
      <c r="O36" s="107">
        <v>747</v>
      </c>
      <c r="P36" s="107">
        <v>757</v>
      </c>
      <c r="Q36" s="107">
        <v>769</v>
      </c>
      <c r="R36" s="107">
        <v>776</v>
      </c>
      <c r="S36" s="107">
        <v>745</v>
      </c>
      <c r="T36" s="107">
        <v>806</v>
      </c>
      <c r="U36" s="107">
        <v>733</v>
      </c>
      <c r="V36" s="107">
        <v>712</v>
      </c>
      <c r="W36" s="107">
        <v>785</v>
      </c>
      <c r="X36" s="107">
        <v>734</v>
      </c>
      <c r="Y36" s="107">
        <v>740</v>
      </c>
      <c r="Z36" s="107">
        <v>719</v>
      </c>
      <c r="AA36" s="107">
        <v>754</v>
      </c>
      <c r="AB36" s="107">
        <v>701</v>
      </c>
      <c r="AC36" s="107">
        <v>677</v>
      </c>
      <c r="AD36" s="107">
        <v>606</v>
      </c>
      <c r="AE36" s="107">
        <v>576</v>
      </c>
      <c r="AF36" s="107">
        <v>588</v>
      </c>
      <c r="AG36" s="107">
        <v>556</v>
      </c>
      <c r="AH36" s="107">
        <v>448</v>
      </c>
      <c r="AI36" s="54"/>
    </row>
    <row r="37" spans="1:35" ht="15">
      <c r="A37" s="58" t="s">
        <v>9</v>
      </c>
      <c r="B37" s="107">
        <v>4136</v>
      </c>
      <c r="C37" s="107">
        <v>4049</v>
      </c>
      <c r="D37" s="107">
        <v>4136</v>
      </c>
      <c r="E37" s="107">
        <v>3945</v>
      </c>
      <c r="F37" s="107">
        <v>3732</v>
      </c>
      <c r="G37" s="107">
        <v>3792</v>
      </c>
      <c r="H37" s="107">
        <v>3817</v>
      </c>
      <c r="I37" s="107">
        <v>3643</v>
      </c>
      <c r="J37" s="107">
        <v>3462</v>
      </c>
      <c r="K37" s="107">
        <v>3650</v>
      </c>
      <c r="L37" s="107">
        <v>3944</v>
      </c>
      <c r="M37" s="107">
        <v>3857</v>
      </c>
      <c r="N37" s="107">
        <v>3569</v>
      </c>
      <c r="O37" s="107">
        <v>3548</v>
      </c>
      <c r="P37" s="107">
        <v>3349</v>
      </c>
      <c r="Q37" s="107">
        <v>3443</v>
      </c>
      <c r="R37" s="107">
        <v>3260</v>
      </c>
      <c r="S37" s="107">
        <v>3493</v>
      </c>
      <c r="T37" s="107">
        <v>3463</v>
      </c>
      <c r="U37" s="107">
        <v>3552</v>
      </c>
      <c r="V37" s="107">
        <v>3231</v>
      </c>
      <c r="W37" s="107">
        <v>3305</v>
      </c>
      <c r="X37" s="107">
        <v>3200</v>
      </c>
      <c r="Y37" s="107">
        <v>3051</v>
      </c>
      <c r="Z37" s="107">
        <v>2830</v>
      </c>
      <c r="AA37" s="107">
        <v>2916</v>
      </c>
      <c r="AB37" s="107">
        <v>2775</v>
      </c>
      <c r="AC37" s="107">
        <v>2749</v>
      </c>
      <c r="AD37" s="107">
        <v>2510</v>
      </c>
      <c r="AE37" s="107">
        <v>2542</v>
      </c>
      <c r="AF37" s="107">
        <v>2344</v>
      </c>
      <c r="AG37" s="107">
        <v>2262</v>
      </c>
      <c r="AH37" s="107">
        <v>2173</v>
      </c>
      <c r="AI37" s="54"/>
    </row>
    <row r="38" spans="1:35" ht="15">
      <c r="A38" s="58" t="s">
        <v>5</v>
      </c>
      <c r="B38" s="107">
        <v>1142</v>
      </c>
      <c r="C38" s="107">
        <v>1053</v>
      </c>
      <c r="D38" s="107">
        <v>949</v>
      </c>
      <c r="E38" s="107">
        <v>989</v>
      </c>
      <c r="F38" s="107">
        <v>886</v>
      </c>
      <c r="G38" s="107">
        <v>903</v>
      </c>
      <c r="H38" s="107">
        <v>891</v>
      </c>
      <c r="I38" s="107">
        <v>976</v>
      </c>
      <c r="J38" s="107">
        <v>767</v>
      </c>
      <c r="K38" s="107">
        <v>861</v>
      </c>
      <c r="L38" s="107">
        <v>946</v>
      </c>
      <c r="M38" s="107">
        <v>933</v>
      </c>
      <c r="N38" s="107">
        <v>789</v>
      </c>
      <c r="O38" s="107">
        <v>754</v>
      </c>
      <c r="P38" s="107">
        <v>739</v>
      </c>
      <c r="Q38" s="107">
        <v>816</v>
      </c>
      <c r="R38" s="107">
        <v>726</v>
      </c>
      <c r="S38" s="107">
        <v>748</v>
      </c>
      <c r="T38" s="107">
        <v>872</v>
      </c>
      <c r="U38" s="107">
        <v>798</v>
      </c>
      <c r="V38" s="107">
        <v>735</v>
      </c>
      <c r="W38" s="107">
        <v>671</v>
      </c>
      <c r="X38" s="107">
        <v>636</v>
      </c>
      <c r="Y38" s="107">
        <v>746</v>
      </c>
      <c r="Z38" s="107">
        <v>759</v>
      </c>
      <c r="AA38" s="107">
        <v>683</v>
      </c>
      <c r="AB38" s="107">
        <v>657</v>
      </c>
      <c r="AC38" s="107">
        <v>701</v>
      </c>
      <c r="AD38" s="107">
        <v>675</v>
      </c>
      <c r="AE38" s="107">
        <v>680</v>
      </c>
      <c r="AF38" s="107">
        <v>634</v>
      </c>
      <c r="AG38" s="107">
        <v>538</v>
      </c>
      <c r="AH38" s="107">
        <v>545</v>
      </c>
      <c r="AI38" s="54"/>
    </row>
    <row r="39" spans="1:35" ht="15">
      <c r="A39" s="58" t="s">
        <v>6</v>
      </c>
      <c r="B39" s="107">
        <v>10043</v>
      </c>
      <c r="C39" s="107">
        <v>9431</v>
      </c>
      <c r="D39" s="107">
        <v>9314</v>
      </c>
      <c r="E39" s="107">
        <v>8965</v>
      </c>
      <c r="F39" s="107">
        <v>8654</v>
      </c>
      <c r="G39" s="107">
        <v>9014</v>
      </c>
      <c r="H39" s="107">
        <v>9491</v>
      </c>
      <c r="I39" s="107">
        <v>9074</v>
      </c>
      <c r="J39" s="107">
        <v>8705</v>
      </c>
      <c r="K39" s="107">
        <v>8830</v>
      </c>
      <c r="L39" s="107">
        <v>9406</v>
      </c>
      <c r="M39" s="107">
        <v>9232</v>
      </c>
      <c r="N39" s="107">
        <v>8737</v>
      </c>
      <c r="O39" s="107">
        <v>8197</v>
      </c>
      <c r="P39" s="107">
        <v>7451</v>
      </c>
      <c r="Q39" s="107">
        <v>7606</v>
      </c>
      <c r="R39" s="107">
        <v>7604</v>
      </c>
      <c r="S39" s="107">
        <v>7050</v>
      </c>
      <c r="T39" s="107">
        <v>7384</v>
      </c>
      <c r="U39" s="107">
        <v>7363</v>
      </c>
      <c r="V39" s="107">
        <v>6943</v>
      </c>
      <c r="W39" s="107">
        <v>6743</v>
      </c>
      <c r="X39" s="107">
        <v>6527</v>
      </c>
      <c r="Y39" s="107">
        <v>6314</v>
      </c>
      <c r="Z39" s="107">
        <v>6215</v>
      </c>
      <c r="AA39" s="107">
        <v>6151</v>
      </c>
      <c r="AB39" s="107">
        <v>5844</v>
      </c>
      <c r="AC39" s="107">
        <v>5664</v>
      </c>
      <c r="AD39" s="107">
        <v>5361</v>
      </c>
      <c r="AE39" s="107">
        <v>4909</v>
      </c>
      <c r="AF39" s="107">
        <v>4639</v>
      </c>
      <c r="AG39" s="107">
        <v>4174</v>
      </c>
      <c r="AH39" s="107">
        <v>4156</v>
      </c>
      <c r="AI39" s="54"/>
    </row>
    <row r="40" spans="1:35" ht="15">
      <c r="A40" s="58" t="s">
        <v>38</v>
      </c>
      <c r="B40" s="107">
        <v>702</v>
      </c>
      <c r="C40" s="107">
        <v>665</v>
      </c>
      <c r="D40" s="107">
        <v>637</v>
      </c>
      <c r="E40" s="107">
        <v>607</v>
      </c>
      <c r="F40" s="107">
        <v>549</v>
      </c>
      <c r="G40" s="107">
        <v>500</v>
      </c>
      <c r="H40" s="107">
        <v>502</v>
      </c>
      <c r="I40" s="107">
        <v>581</v>
      </c>
      <c r="J40" s="107">
        <v>555</v>
      </c>
      <c r="K40" s="107">
        <v>521</v>
      </c>
      <c r="L40" s="107">
        <v>590</v>
      </c>
      <c r="M40" s="107">
        <v>598</v>
      </c>
      <c r="N40" s="107">
        <v>629</v>
      </c>
      <c r="O40" s="107">
        <v>499</v>
      </c>
      <c r="P40" s="107">
        <v>497</v>
      </c>
      <c r="Q40" s="107">
        <v>479</v>
      </c>
      <c r="R40" s="107">
        <v>411</v>
      </c>
      <c r="S40" s="107">
        <v>392</v>
      </c>
      <c r="T40" s="107">
        <v>424</v>
      </c>
      <c r="U40" s="107">
        <v>458</v>
      </c>
      <c r="V40" s="107">
        <v>388</v>
      </c>
      <c r="W40" s="107">
        <v>421</v>
      </c>
      <c r="X40" s="107">
        <v>436</v>
      </c>
      <c r="Y40" s="107">
        <v>425</v>
      </c>
      <c r="Z40" s="107">
        <v>447</v>
      </c>
      <c r="AA40" s="107">
        <v>440</v>
      </c>
      <c r="AB40" s="107">
        <v>497</v>
      </c>
      <c r="AC40" s="107">
        <v>443</v>
      </c>
      <c r="AD40" s="107">
        <v>475</v>
      </c>
      <c r="AE40" s="107">
        <v>419</v>
      </c>
      <c r="AF40" s="107">
        <v>388</v>
      </c>
      <c r="AG40" s="107">
        <v>360</v>
      </c>
      <c r="AH40" s="107">
        <v>318</v>
      </c>
      <c r="AI40" s="54"/>
    </row>
    <row r="41" spans="1:34" ht="15">
      <c r="A41" s="58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11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</row>
    <row r="42" spans="1:34" ht="15">
      <c r="A42" s="59" t="s">
        <v>7</v>
      </c>
      <c r="B42" s="107">
        <v>23064</v>
      </c>
      <c r="C42" s="107">
        <v>21788</v>
      </c>
      <c r="D42" s="107">
        <v>21485</v>
      </c>
      <c r="E42" s="107">
        <v>20850</v>
      </c>
      <c r="F42" s="107">
        <v>19434</v>
      </c>
      <c r="G42" s="107">
        <v>19974</v>
      </c>
      <c r="H42" s="107">
        <v>20644</v>
      </c>
      <c r="I42" s="107">
        <v>19819</v>
      </c>
      <c r="J42" s="107">
        <v>18657</v>
      </c>
      <c r="K42" s="107">
        <v>19097</v>
      </c>
      <c r="L42" s="107">
        <v>20605</v>
      </c>
      <c r="M42" s="107">
        <v>20171</v>
      </c>
      <c r="N42" s="107">
        <v>19004</v>
      </c>
      <c r="O42" s="107">
        <v>18008</v>
      </c>
      <c r="P42" s="107">
        <v>16685</v>
      </c>
      <c r="Q42" s="107">
        <v>16768</v>
      </c>
      <c r="R42" s="107">
        <v>16534</v>
      </c>
      <c r="S42" s="107">
        <v>16073</v>
      </c>
      <c r="T42" s="107">
        <v>16646</v>
      </c>
      <c r="U42" s="107">
        <v>16519</v>
      </c>
      <c r="V42" s="107">
        <v>15415</v>
      </c>
      <c r="W42" s="110">
        <v>15131</v>
      </c>
      <c r="X42" s="110">
        <v>14724</v>
      </c>
      <c r="Y42" s="110">
        <v>14343</v>
      </c>
      <c r="Z42" s="110">
        <v>13917</v>
      </c>
      <c r="AA42" s="110">
        <v>13919</v>
      </c>
      <c r="AB42" s="110">
        <v>13438</v>
      </c>
      <c r="AC42" s="110">
        <v>13110</v>
      </c>
      <c r="AD42" s="110">
        <v>12506</v>
      </c>
      <c r="AE42" s="110">
        <v>12158</v>
      </c>
      <c r="AF42" s="110">
        <v>11556</v>
      </c>
      <c r="AG42" s="110">
        <v>10295</v>
      </c>
      <c r="AH42" s="110">
        <v>9974</v>
      </c>
    </row>
    <row r="43" spans="1:34" ht="5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121"/>
      <c r="AH43" s="121"/>
    </row>
    <row r="44" spans="1:3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AG44" s="55"/>
    </row>
    <row r="45" spans="23:33" ht="15.75">
      <c r="W45" s="1"/>
      <c r="X45" s="45"/>
      <c r="Y45" s="45"/>
      <c r="Z45" s="45"/>
      <c r="AA45" s="45"/>
      <c r="AB45" s="45"/>
      <c r="AC45" s="45"/>
      <c r="AG45" s="55"/>
    </row>
    <row r="46" spans="1:33" s="12" customFormat="1" ht="15.75">
      <c r="A46" s="69" t="s">
        <v>81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7"/>
      <c r="X46" s="67"/>
      <c r="Y46" s="67"/>
      <c r="Z46" s="67"/>
      <c r="AA46" s="67"/>
      <c r="AB46" s="67"/>
      <c r="AC46" s="68"/>
      <c r="AG46" s="122"/>
    </row>
    <row r="47" spans="1:33" s="16" customFormat="1" ht="7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29"/>
      <c r="AB47" s="29"/>
      <c r="AC47" s="18"/>
      <c r="AG47" s="123"/>
    </row>
    <row r="48" spans="1:34" s="16" customFormat="1" ht="21" customHeight="1">
      <c r="A48" s="63"/>
      <c r="B48" s="56">
        <v>1979</v>
      </c>
      <c r="C48" s="56">
        <v>1980</v>
      </c>
      <c r="D48" s="56">
        <v>1981</v>
      </c>
      <c r="E48" s="56">
        <v>1982</v>
      </c>
      <c r="F48" s="56">
        <v>1983</v>
      </c>
      <c r="G48" s="56">
        <v>1984</v>
      </c>
      <c r="H48" s="56">
        <v>1985</v>
      </c>
      <c r="I48" s="56">
        <v>1986</v>
      </c>
      <c r="J48" s="56">
        <v>1987</v>
      </c>
      <c r="K48" s="56">
        <v>1988</v>
      </c>
      <c r="L48" s="56">
        <v>1989</v>
      </c>
      <c r="M48" s="56">
        <v>1990</v>
      </c>
      <c r="N48" s="56">
        <v>1991</v>
      </c>
      <c r="O48" s="56">
        <v>1992</v>
      </c>
      <c r="P48" s="56">
        <v>1993</v>
      </c>
      <c r="Q48" s="56">
        <v>1994</v>
      </c>
      <c r="R48" s="56">
        <v>1995</v>
      </c>
      <c r="S48" s="56">
        <v>1996</v>
      </c>
      <c r="T48" s="56">
        <v>1997</v>
      </c>
      <c r="U48" s="56">
        <v>1998</v>
      </c>
      <c r="V48" s="56">
        <v>1999</v>
      </c>
      <c r="W48" s="56">
        <v>2000</v>
      </c>
      <c r="X48" s="56">
        <v>2001</v>
      </c>
      <c r="Y48" s="56">
        <v>2002</v>
      </c>
      <c r="Z48" s="56">
        <v>2003</v>
      </c>
      <c r="AA48" s="56">
        <v>2004</v>
      </c>
      <c r="AB48" s="56">
        <v>2005</v>
      </c>
      <c r="AC48" s="56">
        <v>2006</v>
      </c>
      <c r="AD48" s="56">
        <v>2007</v>
      </c>
      <c r="AE48" s="56">
        <v>2008</v>
      </c>
      <c r="AF48" s="120">
        <v>2009</v>
      </c>
      <c r="AG48" s="56">
        <v>2010</v>
      </c>
      <c r="AH48" s="120">
        <v>2011</v>
      </c>
    </row>
    <row r="49" spans="1:33" s="16" customFormat="1" ht="18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  <c r="X49" s="29"/>
      <c r="Y49" s="18"/>
      <c r="AF49" s="123"/>
      <c r="AG49" s="123"/>
    </row>
    <row r="50" spans="1:35" ht="15">
      <c r="A50" s="70" t="s">
        <v>10</v>
      </c>
      <c r="B50" s="107">
        <v>1363</v>
      </c>
      <c r="C50" s="107">
        <v>1448</v>
      </c>
      <c r="D50" s="107">
        <v>1564</v>
      </c>
      <c r="E50" s="107">
        <v>1529</v>
      </c>
      <c r="F50" s="107">
        <v>1748</v>
      </c>
      <c r="G50" s="107">
        <v>1930</v>
      </c>
      <c r="H50" s="107">
        <v>1641</v>
      </c>
      <c r="I50" s="107">
        <v>1513</v>
      </c>
      <c r="J50" s="107">
        <v>1602</v>
      </c>
      <c r="K50" s="107">
        <v>1454</v>
      </c>
      <c r="L50" s="107">
        <v>1606</v>
      </c>
      <c r="M50" s="107">
        <v>1463</v>
      </c>
      <c r="N50" s="107">
        <v>1378</v>
      </c>
      <c r="O50" s="107">
        <v>1331</v>
      </c>
      <c r="P50" s="107">
        <v>1225</v>
      </c>
      <c r="Q50" s="107">
        <v>1416</v>
      </c>
      <c r="R50" s="107">
        <v>1361</v>
      </c>
      <c r="S50" s="107">
        <v>1346</v>
      </c>
      <c r="T50" s="107">
        <v>1309</v>
      </c>
      <c r="U50" s="107">
        <v>1167</v>
      </c>
      <c r="V50" s="107">
        <v>1062</v>
      </c>
      <c r="W50" s="107">
        <v>900</v>
      </c>
      <c r="X50" s="107">
        <v>942</v>
      </c>
      <c r="Y50" s="107">
        <v>852</v>
      </c>
      <c r="Z50" s="107">
        <v>840</v>
      </c>
      <c r="AA50" s="107">
        <v>794</v>
      </c>
      <c r="AB50" s="107">
        <v>808</v>
      </c>
      <c r="AC50" s="107">
        <v>801</v>
      </c>
      <c r="AD50" s="107">
        <v>740</v>
      </c>
      <c r="AE50" s="107">
        <v>768</v>
      </c>
      <c r="AF50" s="107">
        <v>821</v>
      </c>
      <c r="AG50" s="107">
        <v>809</v>
      </c>
      <c r="AH50" s="107">
        <v>855</v>
      </c>
      <c r="AI50" s="54"/>
    </row>
    <row r="51" spans="1:35" ht="18">
      <c r="A51" s="70" t="s">
        <v>73</v>
      </c>
      <c r="B51" s="107">
        <v>4064</v>
      </c>
      <c r="C51" s="107">
        <v>4324</v>
      </c>
      <c r="D51" s="107">
        <v>4332</v>
      </c>
      <c r="E51" s="107">
        <v>3858</v>
      </c>
      <c r="F51" s="107">
        <v>3342</v>
      </c>
      <c r="G51" s="107">
        <v>3129</v>
      </c>
      <c r="H51" s="107">
        <v>2686</v>
      </c>
      <c r="I51" s="107">
        <v>2441</v>
      </c>
      <c r="J51" s="107">
        <v>2123</v>
      </c>
      <c r="K51" s="107">
        <v>1902</v>
      </c>
      <c r="L51" s="107">
        <v>1895</v>
      </c>
      <c r="M51" s="107">
        <v>1747</v>
      </c>
      <c r="N51" s="107">
        <v>1399</v>
      </c>
      <c r="O51" s="107">
        <v>1233</v>
      </c>
      <c r="P51" s="107">
        <v>1119</v>
      </c>
      <c r="Q51" s="107">
        <v>935</v>
      </c>
      <c r="R51" s="107">
        <v>975</v>
      </c>
      <c r="S51" s="107">
        <v>867</v>
      </c>
      <c r="T51" s="107">
        <v>951</v>
      </c>
      <c r="U51" s="107">
        <v>972</v>
      </c>
      <c r="V51" s="107">
        <v>1032</v>
      </c>
      <c r="W51" s="107">
        <v>1155</v>
      </c>
      <c r="X51" s="107">
        <v>1207</v>
      </c>
      <c r="Y51" s="107">
        <v>1200</v>
      </c>
      <c r="Z51" s="107">
        <v>1153</v>
      </c>
      <c r="AA51" s="107">
        <v>1033</v>
      </c>
      <c r="AB51" s="107">
        <v>1098</v>
      </c>
      <c r="AC51" s="107">
        <v>1091</v>
      </c>
      <c r="AD51" s="107">
        <v>1109</v>
      </c>
      <c r="AE51" s="107">
        <v>1050</v>
      </c>
      <c r="AF51" s="107">
        <v>1038</v>
      </c>
      <c r="AG51" s="107">
        <v>859</v>
      </c>
      <c r="AH51" s="107">
        <v>828</v>
      </c>
      <c r="AI51" s="54"/>
    </row>
    <row r="52" spans="1:35" ht="15">
      <c r="A52" s="70" t="s">
        <v>11</v>
      </c>
      <c r="B52" s="107">
        <v>22727</v>
      </c>
      <c r="C52" s="107">
        <v>21543</v>
      </c>
      <c r="D52" s="107">
        <v>21417</v>
      </c>
      <c r="E52" s="107">
        <v>20973</v>
      </c>
      <c r="F52" s="107">
        <v>19296</v>
      </c>
      <c r="G52" s="107">
        <v>20289</v>
      </c>
      <c r="H52" s="107">
        <v>21838</v>
      </c>
      <c r="I52" s="107">
        <v>20855</v>
      </c>
      <c r="J52" s="107">
        <v>20050</v>
      </c>
      <c r="K52" s="107">
        <v>21060</v>
      </c>
      <c r="L52" s="107">
        <v>23288</v>
      </c>
      <c r="M52" s="107">
        <v>23126</v>
      </c>
      <c r="N52" s="107">
        <v>22547</v>
      </c>
      <c r="O52" s="107">
        <v>21739</v>
      </c>
      <c r="P52" s="107">
        <v>20418</v>
      </c>
      <c r="Q52" s="107">
        <v>20843</v>
      </c>
      <c r="R52" s="107">
        <v>20576</v>
      </c>
      <c r="S52" s="107">
        <v>20343</v>
      </c>
      <c r="T52" s="107">
        <v>21785</v>
      </c>
      <c r="U52" s="107">
        <v>21328</v>
      </c>
      <c r="V52" s="107">
        <v>19622</v>
      </c>
      <c r="W52" s="107">
        <v>19285</v>
      </c>
      <c r="X52" s="107">
        <v>18607</v>
      </c>
      <c r="Y52" s="107">
        <v>18194</v>
      </c>
      <c r="Z52" s="107">
        <v>17726</v>
      </c>
      <c r="AA52" s="107">
        <v>17718</v>
      </c>
      <c r="AB52" s="107">
        <v>16770</v>
      </c>
      <c r="AC52" s="107">
        <v>16398</v>
      </c>
      <c r="AD52" s="107">
        <v>15584</v>
      </c>
      <c r="AE52" s="107">
        <v>15060</v>
      </c>
      <c r="AF52" s="107">
        <v>14578</v>
      </c>
      <c r="AG52" s="107">
        <v>12805</v>
      </c>
      <c r="AH52" s="107">
        <v>12391</v>
      </c>
      <c r="AI52" s="54"/>
    </row>
    <row r="53" spans="1:35" ht="15">
      <c r="A53" s="70" t="s">
        <v>12</v>
      </c>
      <c r="B53" s="107">
        <v>677</v>
      </c>
      <c r="C53" s="107">
        <v>584</v>
      </c>
      <c r="D53" s="107">
        <v>561</v>
      </c>
      <c r="E53" s="107">
        <v>618</v>
      </c>
      <c r="F53" s="107">
        <v>587</v>
      </c>
      <c r="G53" s="107">
        <v>642</v>
      </c>
      <c r="H53" s="107">
        <v>631</v>
      </c>
      <c r="I53" s="107">
        <v>734</v>
      </c>
      <c r="J53" s="107">
        <v>688</v>
      </c>
      <c r="K53" s="107">
        <v>695</v>
      </c>
      <c r="L53" s="107">
        <v>670</v>
      </c>
      <c r="M53" s="107">
        <v>483</v>
      </c>
      <c r="N53" s="107">
        <v>411</v>
      </c>
      <c r="O53" s="107">
        <v>373</v>
      </c>
      <c r="P53" s="107">
        <v>384</v>
      </c>
      <c r="Q53" s="107">
        <v>408</v>
      </c>
      <c r="R53" s="107">
        <v>508</v>
      </c>
      <c r="S53" s="107">
        <v>571</v>
      </c>
      <c r="T53" s="107">
        <v>555</v>
      </c>
      <c r="U53" s="107">
        <v>594</v>
      </c>
      <c r="V53" s="107">
        <v>552</v>
      </c>
      <c r="W53" s="107">
        <v>589</v>
      </c>
      <c r="X53" s="107">
        <v>548</v>
      </c>
      <c r="Y53" s="107">
        <v>504</v>
      </c>
      <c r="Z53" s="107">
        <v>487</v>
      </c>
      <c r="AA53" s="107">
        <v>477</v>
      </c>
      <c r="AB53" s="107">
        <v>469</v>
      </c>
      <c r="AC53" s="107">
        <v>474</v>
      </c>
      <c r="AD53" s="107">
        <v>413</v>
      </c>
      <c r="AE53" s="107">
        <v>367</v>
      </c>
      <c r="AF53" s="107">
        <v>391</v>
      </c>
      <c r="AG53" s="107">
        <v>355</v>
      </c>
      <c r="AH53" s="107">
        <v>387</v>
      </c>
      <c r="AI53" s="54"/>
    </row>
    <row r="54" spans="1:35" ht="15">
      <c r="A54" s="70" t="s">
        <v>13</v>
      </c>
      <c r="B54" s="107">
        <v>287</v>
      </c>
      <c r="C54" s="107">
        <v>259</v>
      </c>
      <c r="D54" s="107">
        <v>261</v>
      </c>
      <c r="E54" s="107">
        <v>236</v>
      </c>
      <c r="F54" s="107">
        <v>221</v>
      </c>
      <c r="G54" s="107">
        <v>214</v>
      </c>
      <c r="H54" s="107">
        <v>259</v>
      </c>
      <c r="I54" s="107">
        <v>219</v>
      </c>
      <c r="J54" s="107">
        <v>215</v>
      </c>
      <c r="K54" s="107">
        <v>221</v>
      </c>
      <c r="L54" s="107">
        <v>228</v>
      </c>
      <c r="M54" s="107">
        <v>268</v>
      </c>
      <c r="N54" s="107">
        <v>217</v>
      </c>
      <c r="O54" s="107">
        <v>191</v>
      </c>
      <c r="P54" s="107">
        <v>186</v>
      </c>
      <c r="Q54" s="107">
        <v>154</v>
      </c>
      <c r="R54" s="107">
        <v>181</v>
      </c>
      <c r="S54" s="107">
        <v>140</v>
      </c>
      <c r="T54" s="107">
        <v>145</v>
      </c>
      <c r="U54" s="107">
        <v>145</v>
      </c>
      <c r="V54" s="107">
        <v>125</v>
      </c>
      <c r="W54" s="107">
        <v>134</v>
      </c>
      <c r="X54" s="107">
        <v>101</v>
      </c>
      <c r="Y54" s="107">
        <v>114</v>
      </c>
      <c r="Z54" s="107">
        <v>111</v>
      </c>
      <c r="AA54" s="107">
        <v>109</v>
      </c>
      <c r="AB54" s="107">
        <v>84</v>
      </c>
      <c r="AC54" s="107">
        <v>87</v>
      </c>
      <c r="AD54" s="107">
        <v>74</v>
      </c>
      <c r="AE54" s="107">
        <v>65</v>
      </c>
      <c r="AF54" s="107">
        <v>79</v>
      </c>
      <c r="AG54" s="107">
        <v>57</v>
      </c>
      <c r="AH54" s="107">
        <v>52</v>
      </c>
      <c r="AI54" s="54"/>
    </row>
    <row r="55" spans="1:35" ht="15">
      <c r="A55" s="70" t="s">
        <v>14</v>
      </c>
      <c r="B55" s="107">
        <v>1750</v>
      </c>
      <c r="C55" s="107">
        <v>1557</v>
      </c>
      <c r="D55" s="107">
        <v>1418</v>
      </c>
      <c r="E55" s="107">
        <v>1366</v>
      </c>
      <c r="F55" s="107">
        <v>1534</v>
      </c>
      <c r="G55" s="107">
        <v>1589</v>
      </c>
      <c r="H55" s="107">
        <v>1713</v>
      </c>
      <c r="I55" s="107">
        <v>1544</v>
      </c>
      <c r="J55" s="107">
        <v>1544</v>
      </c>
      <c r="K55" s="107">
        <v>1666</v>
      </c>
      <c r="L55" s="107">
        <v>1754</v>
      </c>
      <c r="M55" s="107">
        <v>1665</v>
      </c>
      <c r="N55" s="107">
        <v>1570</v>
      </c>
      <c r="O55" s="107">
        <v>1433</v>
      </c>
      <c r="P55" s="107">
        <v>1253</v>
      </c>
      <c r="Q55" s="107">
        <v>1308</v>
      </c>
      <c r="R55" s="107">
        <v>1096</v>
      </c>
      <c r="S55" s="107">
        <v>1095</v>
      </c>
      <c r="T55" s="107">
        <v>1098</v>
      </c>
      <c r="U55" s="107">
        <v>1181</v>
      </c>
      <c r="V55" s="107">
        <v>1040</v>
      </c>
      <c r="W55" s="107">
        <v>1109</v>
      </c>
      <c r="X55" s="107">
        <v>1086</v>
      </c>
      <c r="Y55" s="107">
        <v>1059</v>
      </c>
      <c r="Z55" s="107">
        <v>1069</v>
      </c>
      <c r="AA55" s="107">
        <v>1131</v>
      </c>
      <c r="AB55" s="107">
        <v>1040</v>
      </c>
      <c r="AC55" s="107">
        <v>979</v>
      </c>
      <c r="AD55" s="107">
        <v>836</v>
      </c>
      <c r="AE55" s="107">
        <v>796</v>
      </c>
      <c r="AF55" s="107">
        <v>697</v>
      </c>
      <c r="AG55" s="107">
        <v>611</v>
      </c>
      <c r="AH55" s="107">
        <v>614</v>
      </c>
      <c r="AI55" s="54"/>
    </row>
    <row r="56" spans="1:35" ht="15">
      <c r="A56" s="70" t="s">
        <v>15</v>
      </c>
      <c r="B56" s="107">
        <v>2227</v>
      </c>
      <c r="C56" s="107">
        <v>1973</v>
      </c>
      <c r="D56" s="107">
        <v>1875</v>
      </c>
      <c r="E56" s="107">
        <v>1836</v>
      </c>
      <c r="F56" s="107">
        <v>1602</v>
      </c>
      <c r="G56" s="107">
        <v>1670</v>
      </c>
      <c r="H56" s="107">
        <v>1854</v>
      </c>
      <c r="I56" s="107">
        <v>1946</v>
      </c>
      <c r="J56" s="107">
        <v>1634</v>
      </c>
      <c r="K56" s="107">
        <v>1791</v>
      </c>
      <c r="L56" s="107">
        <v>1931</v>
      </c>
      <c r="M56" s="107">
        <v>1909</v>
      </c>
      <c r="N56" s="107">
        <v>1756</v>
      </c>
      <c r="O56" s="107">
        <v>1504</v>
      </c>
      <c r="P56" s="107">
        <v>1356</v>
      </c>
      <c r="Q56" s="107">
        <v>1307</v>
      </c>
      <c r="R56" s="107">
        <v>1227</v>
      </c>
      <c r="S56" s="107">
        <v>1137</v>
      </c>
      <c r="T56" s="107">
        <v>1143</v>
      </c>
      <c r="U56" s="107">
        <v>1189</v>
      </c>
      <c r="V56" s="107">
        <v>1073</v>
      </c>
      <c r="W56" s="107">
        <v>985</v>
      </c>
      <c r="X56" s="107">
        <v>934</v>
      </c>
      <c r="Y56" s="107">
        <v>858</v>
      </c>
      <c r="Z56" s="107">
        <v>795</v>
      </c>
      <c r="AA56" s="107">
        <v>976</v>
      </c>
      <c r="AB56" s="107">
        <v>912</v>
      </c>
      <c r="AC56" s="107">
        <v>923</v>
      </c>
      <c r="AD56" s="107">
        <v>924</v>
      </c>
      <c r="AE56" s="107">
        <v>918</v>
      </c>
      <c r="AF56" s="107">
        <v>760</v>
      </c>
      <c r="AG56" s="107">
        <v>752</v>
      </c>
      <c r="AH56" s="107">
        <v>783</v>
      </c>
      <c r="AI56" s="54"/>
    </row>
    <row r="57" spans="1:35" ht="15">
      <c r="A57" s="70" t="s">
        <v>16</v>
      </c>
      <c r="B57" s="107">
        <v>1992</v>
      </c>
      <c r="C57" s="107">
        <v>1550</v>
      </c>
      <c r="D57" s="107">
        <v>1493</v>
      </c>
      <c r="E57" s="107">
        <v>1434</v>
      </c>
      <c r="F57" s="107">
        <v>1277</v>
      </c>
      <c r="G57" s="107">
        <v>1378</v>
      </c>
      <c r="H57" s="107">
        <v>1440</v>
      </c>
      <c r="I57" s="107">
        <v>1394</v>
      </c>
      <c r="J57" s="107">
        <v>1297</v>
      </c>
      <c r="K57" s="107">
        <v>1370</v>
      </c>
      <c r="L57" s="107">
        <v>1519</v>
      </c>
      <c r="M57" s="107">
        <v>1396</v>
      </c>
      <c r="N57" s="107">
        <v>1290</v>
      </c>
      <c r="O57" s="107">
        <v>1209</v>
      </c>
      <c r="P57" s="107">
        <v>1089</v>
      </c>
      <c r="Q57" s="107">
        <v>988</v>
      </c>
      <c r="R57" s="107">
        <v>961</v>
      </c>
      <c r="S57" s="107">
        <v>805</v>
      </c>
      <c r="T57" s="107">
        <v>853</v>
      </c>
      <c r="U57" s="107">
        <v>847</v>
      </c>
      <c r="V57" s="107">
        <v>944</v>
      </c>
      <c r="W57" s="107">
        <v>924</v>
      </c>
      <c r="X57" s="107">
        <v>1013</v>
      </c>
      <c r="Y57" s="107">
        <v>999</v>
      </c>
      <c r="Z57" s="107">
        <v>929</v>
      </c>
      <c r="AA57" s="107">
        <v>800</v>
      </c>
      <c r="AB57" s="107">
        <v>739</v>
      </c>
      <c r="AC57" s="107">
        <v>697</v>
      </c>
      <c r="AD57" s="107">
        <v>643</v>
      </c>
      <c r="AE57" s="107">
        <v>654</v>
      </c>
      <c r="AF57" s="107">
        <v>554</v>
      </c>
      <c r="AG57" s="107">
        <v>546</v>
      </c>
      <c r="AH57" s="107">
        <v>464</v>
      </c>
      <c r="AI57" s="54"/>
    </row>
    <row r="58" spans="1:35" ht="15">
      <c r="A58" s="70" t="s">
        <v>78</v>
      </c>
      <c r="B58" s="107">
        <v>425</v>
      </c>
      <c r="C58" s="107">
        <v>388</v>
      </c>
      <c r="D58" s="107">
        <v>390</v>
      </c>
      <c r="E58" s="107">
        <v>342</v>
      </c>
      <c r="F58" s="107">
        <v>311</v>
      </c>
      <c r="G58" s="107">
        <v>395</v>
      </c>
      <c r="H58" s="107">
        <v>384</v>
      </c>
      <c r="I58" s="107">
        <v>337</v>
      </c>
      <c r="J58" s="107">
        <v>301</v>
      </c>
      <c r="K58" s="107">
        <v>306</v>
      </c>
      <c r="L58" s="107">
        <v>330</v>
      </c>
      <c r="M58" s="107">
        <v>366</v>
      </c>
      <c r="N58" s="107">
        <v>329</v>
      </c>
      <c r="O58" s="107">
        <v>293</v>
      </c>
      <c r="P58" s="107">
        <v>326</v>
      </c>
      <c r="Q58" s="107">
        <v>335</v>
      </c>
      <c r="R58" s="107">
        <v>347</v>
      </c>
      <c r="S58" s="107">
        <v>372</v>
      </c>
      <c r="T58" s="107">
        <v>368</v>
      </c>
      <c r="U58" s="107">
        <v>358</v>
      </c>
      <c r="V58" s="107">
        <v>384</v>
      </c>
      <c r="W58" s="107">
        <v>474</v>
      </c>
      <c r="X58" s="107">
        <v>434</v>
      </c>
      <c r="Y58" s="107">
        <v>374</v>
      </c>
      <c r="Z58" s="107">
        <v>348</v>
      </c>
      <c r="AA58" s="107">
        <v>365</v>
      </c>
      <c r="AB58" s="107">
        <v>556</v>
      </c>
      <c r="AC58" s="107">
        <v>509</v>
      </c>
      <c r="AD58" s="107">
        <v>480</v>
      </c>
      <c r="AE58" s="107">
        <v>541</v>
      </c>
      <c r="AF58" s="107">
        <v>469</v>
      </c>
      <c r="AG58" s="107">
        <v>447</v>
      </c>
      <c r="AH58" s="107">
        <v>365</v>
      </c>
      <c r="AI58" s="54"/>
    </row>
    <row r="59" spans="1:34" ht="15">
      <c r="A59" s="70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24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:34" ht="15">
      <c r="A60" s="66" t="s">
        <v>0</v>
      </c>
      <c r="B60" s="107">
        <v>35512</v>
      </c>
      <c r="C60" s="107">
        <v>33626</v>
      </c>
      <c r="D60" s="107">
        <v>33311</v>
      </c>
      <c r="E60" s="107">
        <v>32192</v>
      </c>
      <c r="F60" s="107">
        <v>29918</v>
      </c>
      <c r="G60" s="107">
        <v>31236</v>
      </c>
      <c r="H60" s="107">
        <v>32446</v>
      </c>
      <c r="I60" s="107">
        <v>30983</v>
      </c>
      <c r="J60" s="107">
        <v>29454</v>
      </c>
      <c r="K60" s="107">
        <v>30465</v>
      </c>
      <c r="L60" s="107">
        <v>33221</v>
      </c>
      <c r="M60" s="107">
        <v>32423</v>
      </c>
      <c r="N60" s="107">
        <v>30897</v>
      </c>
      <c r="O60" s="107">
        <v>29306</v>
      </c>
      <c r="P60" s="107">
        <v>27356</v>
      </c>
      <c r="Q60" s="107">
        <v>27694</v>
      </c>
      <c r="R60" s="107">
        <v>27232</v>
      </c>
      <c r="S60" s="107">
        <v>26676</v>
      </c>
      <c r="T60" s="107">
        <v>28207</v>
      </c>
      <c r="U60" s="107">
        <v>27781</v>
      </c>
      <c r="V60" s="107">
        <v>25834</v>
      </c>
      <c r="W60" s="110">
        <v>25555</v>
      </c>
      <c r="X60" s="110">
        <v>24872</v>
      </c>
      <c r="Y60" s="110">
        <v>24154</v>
      </c>
      <c r="Z60" s="110">
        <v>23458</v>
      </c>
      <c r="AA60" s="110">
        <v>23403</v>
      </c>
      <c r="AB60" s="110">
        <v>22476</v>
      </c>
      <c r="AC60" s="110">
        <v>21959</v>
      </c>
      <c r="AD60" s="110">
        <v>20803</v>
      </c>
      <c r="AE60" s="110">
        <v>20219</v>
      </c>
      <c r="AF60" s="110">
        <v>19387</v>
      </c>
      <c r="AG60" s="110">
        <v>17241</v>
      </c>
      <c r="AH60" s="110">
        <v>16739</v>
      </c>
    </row>
    <row r="61" spans="1:34" ht="5.25" customHeight="1" thickBo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0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45"/>
    </row>
    <row r="63" spans="1:30" ht="15">
      <c r="A63" s="6" t="s">
        <v>17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5"/>
      <c r="X63" s="5"/>
      <c r="Y63" s="5"/>
      <c r="Z63" s="5"/>
      <c r="AA63" s="5"/>
      <c r="AB63" s="5"/>
      <c r="AC63" s="5"/>
      <c r="AD63" s="45"/>
    </row>
    <row r="88" spans="27:37" ht="12.75">
      <c r="AA88" s="2">
        <v>1309</v>
      </c>
      <c r="AB88" s="2">
        <v>1167</v>
      </c>
      <c r="AC88" s="2">
        <v>1062</v>
      </c>
      <c r="AD88" s="2">
        <v>900</v>
      </c>
      <c r="AE88" s="2">
        <v>942</v>
      </c>
      <c r="AF88" s="2">
        <v>852</v>
      </c>
      <c r="AG88" s="2">
        <v>840</v>
      </c>
      <c r="AH88" s="2">
        <v>794</v>
      </c>
      <c r="AI88" s="2">
        <v>808</v>
      </c>
      <c r="AJ88" s="2">
        <v>801</v>
      </c>
      <c r="AK88" s="2">
        <v>731</v>
      </c>
    </row>
    <row r="89" spans="27:37" ht="12.75">
      <c r="AA89" s="2">
        <v>951</v>
      </c>
      <c r="AB89" s="2">
        <v>972</v>
      </c>
      <c r="AC89" s="2">
        <v>1032</v>
      </c>
      <c r="AD89" s="2">
        <v>1155</v>
      </c>
      <c r="AE89" s="2">
        <v>1207</v>
      </c>
      <c r="AF89" s="2">
        <v>1200</v>
      </c>
      <c r="AG89" s="2">
        <v>1153</v>
      </c>
      <c r="AH89" s="2">
        <v>1033</v>
      </c>
      <c r="AI89" s="2">
        <v>1098</v>
      </c>
      <c r="AJ89" s="2">
        <v>1091</v>
      </c>
      <c r="AK89" s="2">
        <v>1087</v>
      </c>
    </row>
    <row r="90" spans="27:37" ht="12.75">
      <c r="AA90" s="2">
        <v>21785</v>
      </c>
      <c r="AB90" s="2">
        <v>21328</v>
      </c>
      <c r="AC90" s="2">
        <v>19622</v>
      </c>
      <c r="AD90" s="2">
        <v>19284</v>
      </c>
      <c r="AE90" s="2">
        <v>18603</v>
      </c>
      <c r="AF90" s="2">
        <v>18194</v>
      </c>
      <c r="AG90" s="2">
        <v>17724</v>
      </c>
      <c r="AH90" s="2">
        <v>17717</v>
      </c>
      <c r="AI90" s="2">
        <v>16767</v>
      </c>
      <c r="AJ90" s="2">
        <v>16393</v>
      </c>
      <c r="AK90" s="2">
        <v>15413</v>
      </c>
    </row>
    <row r="91" spans="27:37" ht="12.75">
      <c r="AA91" s="2">
        <v>555</v>
      </c>
      <c r="AB91" s="2">
        <v>594</v>
      </c>
      <c r="AC91" s="2">
        <v>552</v>
      </c>
      <c r="AD91" s="2">
        <v>589</v>
      </c>
      <c r="AE91" s="2">
        <v>548</v>
      </c>
      <c r="AF91" s="2">
        <v>504</v>
      </c>
      <c r="AG91" s="2">
        <v>487</v>
      </c>
      <c r="AH91" s="2">
        <v>477</v>
      </c>
      <c r="AI91" s="2">
        <v>468</v>
      </c>
      <c r="AJ91" s="2">
        <v>474</v>
      </c>
      <c r="AK91" s="2">
        <v>412</v>
      </c>
    </row>
    <row r="92" spans="27:37" ht="12.75">
      <c r="AA92" s="2">
        <v>145</v>
      </c>
      <c r="AB92" s="2">
        <v>145</v>
      </c>
      <c r="AC92" s="2">
        <v>125</v>
      </c>
      <c r="AD92" s="2">
        <v>134</v>
      </c>
      <c r="AE92" s="2">
        <v>101</v>
      </c>
      <c r="AF92" s="2">
        <v>114</v>
      </c>
      <c r="AG92" s="2">
        <v>111</v>
      </c>
      <c r="AH92" s="2">
        <v>109</v>
      </c>
      <c r="AI92" s="2">
        <v>84</v>
      </c>
      <c r="AJ92" s="2">
        <v>87</v>
      </c>
      <c r="AK92" s="2">
        <v>71</v>
      </c>
    </row>
    <row r="93" spans="27:37" ht="12.75">
      <c r="AA93" s="2">
        <v>1098</v>
      </c>
      <c r="AB93" s="2">
        <v>1181</v>
      </c>
      <c r="AC93" s="2">
        <v>1040</v>
      </c>
      <c r="AD93" s="2">
        <v>1109</v>
      </c>
      <c r="AE93" s="2">
        <v>1086</v>
      </c>
      <c r="AF93" s="2">
        <v>1059</v>
      </c>
      <c r="AG93" s="2">
        <v>1069</v>
      </c>
      <c r="AH93" s="2">
        <v>1131</v>
      </c>
      <c r="AI93" s="2">
        <v>1040</v>
      </c>
      <c r="AJ93" s="2">
        <v>979</v>
      </c>
      <c r="AK93" s="2">
        <v>833</v>
      </c>
    </row>
    <row r="94" spans="27:37" ht="12.75">
      <c r="AA94" s="2">
        <v>1143</v>
      </c>
      <c r="AB94" s="2">
        <v>1189</v>
      </c>
      <c r="AC94" s="2">
        <v>1073</v>
      </c>
      <c r="AD94" s="2">
        <v>984</v>
      </c>
      <c r="AE94" s="2">
        <v>934</v>
      </c>
      <c r="AF94" s="2">
        <v>858</v>
      </c>
      <c r="AG94" s="2">
        <v>795</v>
      </c>
      <c r="AH94" s="2">
        <v>976</v>
      </c>
      <c r="AI94" s="2">
        <v>912</v>
      </c>
      <c r="AJ94" s="2">
        <v>923</v>
      </c>
      <c r="AK94" s="2">
        <v>917</v>
      </c>
    </row>
    <row r="95" spans="27:37" ht="12.75">
      <c r="AA95" s="2">
        <v>853</v>
      </c>
      <c r="AB95" s="2">
        <v>847</v>
      </c>
      <c r="AC95" s="2">
        <v>944</v>
      </c>
      <c r="AD95" s="2">
        <v>924</v>
      </c>
      <c r="AE95" s="2">
        <v>1013</v>
      </c>
      <c r="AF95" s="2">
        <v>999</v>
      </c>
      <c r="AG95" s="2">
        <v>930</v>
      </c>
      <c r="AH95" s="2">
        <v>800</v>
      </c>
      <c r="AI95" s="2">
        <v>739</v>
      </c>
      <c r="AJ95" s="2">
        <v>697</v>
      </c>
      <c r="AK95" s="2">
        <v>639</v>
      </c>
    </row>
    <row r="96" spans="27:37" ht="12.75">
      <c r="AA96" s="2">
        <v>368</v>
      </c>
      <c r="AB96" s="2">
        <v>358</v>
      </c>
      <c r="AC96" s="2">
        <v>384</v>
      </c>
      <c r="AD96" s="2">
        <v>474</v>
      </c>
      <c r="AE96" s="2">
        <v>434</v>
      </c>
      <c r="AF96" s="2">
        <v>374</v>
      </c>
      <c r="AG96" s="2">
        <v>348</v>
      </c>
      <c r="AH96" s="2">
        <v>365</v>
      </c>
      <c r="AI96" s="2">
        <v>556</v>
      </c>
      <c r="AJ96" s="2">
        <v>509</v>
      </c>
      <c r="AK96" s="2">
        <v>473</v>
      </c>
    </row>
    <row r="98" spans="27:37" ht="12.75">
      <c r="AA98" s="2">
        <v>28207</v>
      </c>
      <c r="AB98" s="2">
        <v>27781</v>
      </c>
      <c r="AC98" s="2">
        <v>25834</v>
      </c>
      <c r="AD98" s="2">
        <v>25553</v>
      </c>
      <c r="AE98" s="2">
        <v>24868</v>
      </c>
      <c r="AF98" s="2">
        <v>24154</v>
      </c>
      <c r="AG98" s="2">
        <v>23457</v>
      </c>
      <c r="AH98" s="2">
        <v>23402</v>
      </c>
      <c r="AI98" s="2">
        <v>22472</v>
      </c>
      <c r="AJ98" s="2">
        <v>21954</v>
      </c>
      <c r="AK98" s="2">
        <v>20576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96" verticalDpi="96" orientation="portrait" paperSize="9" scale="62" r:id="rId1"/>
  <headerFooter alignWithMargins="0">
    <oddHeader>&amp;R&amp;"Arial,Bold"&amp;16REPORTED INJURY ROAD ACCIDENTS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1" width="15.10546875" style="2" customWidth="1"/>
    <col min="2" max="2" width="8.21484375" style="2" customWidth="1"/>
    <col min="3" max="3" width="9.21484375" style="2" customWidth="1"/>
    <col min="4" max="4" width="7.99609375" style="2" customWidth="1"/>
    <col min="5" max="5" width="1.33203125" style="2" customWidth="1"/>
    <col min="6" max="6" width="7.77734375" style="2" customWidth="1"/>
    <col min="7" max="7" width="6.77734375" style="2" customWidth="1"/>
    <col min="8" max="8" width="1.88671875" style="2" customWidth="1"/>
    <col min="9" max="9" width="7.99609375" style="2" customWidth="1"/>
    <col min="10" max="10" width="8.10546875" style="2" customWidth="1"/>
    <col min="11" max="11" width="8.99609375" style="2" customWidth="1"/>
    <col min="12" max="12" width="1.99609375" style="2" customWidth="1"/>
    <col min="13" max="14" width="7.77734375" style="2" customWidth="1"/>
    <col min="15" max="15" width="6.77734375" style="2" customWidth="1"/>
    <col min="16" max="16" width="7.99609375" style="2" customWidth="1"/>
    <col min="17" max="17" width="7.3359375" style="2" customWidth="1"/>
    <col min="18" max="18" width="6.77734375" style="2" customWidth="1"/>
    <col min="19" max="21" width="8.88671875" style="2" customWidth="1"/>
    <col min="22" max="22" width="1.99609375" style="2" customWidth="1"/>
    <col min="23" max="24" width="8.88671875" style="2" customWidth="1"/>
    <col min="25" max="25" width="1.33203125" style="2" customWidth="1"/>
    <col min="26" max="16384" width="8.88671875" style="2" customWidth="1"/>
  </cols>
  <sheetData>
    <row r="1" s="12" customFormat="1" ht="15.75">
      <c r="A1" s="65" t="s">
        <v>82</v>
      </c>
    </row>
    <row r="2" spans="1:18" s="16" customFormat="1" ht="6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16" customFormat="1" ht="15" customHeight="1">
      <c r="A3" s="7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6"/>
      <c r="P3" s="87" t="s">
        <v>62</v>
      </c>
      <c r="Q3" s="26"/>
      <c r="R3" s="26"/>
    </row>
    <row r="4" spans="1:16" s="12" customFormat="1" ht="17.25" customHeight="1">
      <c r="A4" s="20"/>
      <c r="B4" s="83"/>
      <c r="C4" s="83"/>
      <c r="D4" s="84" t="s">
        <v>59</v>
      </c>
      <c r="E4" s="83"/>
      <c r="F4" s="83"/>
      <c r="G4" s="84"/>
      <c r="H4" s="85"/>
      <c r="I4" s="83"/>
      <c r="J4" s="83"/>
      <c r="K4" s="84" t="s">
        <v>74</v>
      </c>
      <c r="L4" s="83"/>
      <c r="M4" s="83"/>
      <c r="N4" s="17"/>
      <c r="O4" s="20"/>
      <c r="P4" s="88" t="s">
        <v>75</v>
      </c>
    </row>
    <row r="5" spans="1:16" ht="38.25" customHeight="1">
      <c r="A5" s="62"/>
      <c r="B5" s="96" t="s">
        <v>68</v>
      </c>
      <c r="C5" s="97" t="s">
        <v>69</v>
      </c>
      <c r="D5" s="97" t="s">
        <v>70</v>
      </c>
      <c r="E5" s="56"/>
      <c r="F5" s="97" t="s">
        <v>71</v>
      </c>
      <c r="G5" s="96" t="s">
        <v>0</v>
      </c>
      <c r="H5" s="96"/>
      <c r="I5" s="96" t="s">
        <v>68</v>
      </c>
      <c r="J5" s="97" t="s">
        <v>69</v>
      </c>
      <c r="K5" s="97" t="s">
        <v>70</v>
      </c>
      <c r="L5" s="56"/>
      <c r="M5" s="97" t="s">
        <v>71</v>
      </c>
      <c r="N5" s="96" t="s">
        <v>0</v>
      </c>
      <c r="O5" s="73"/>
      <c r="P5" s="74" t="s">
        <v>63</v>
      </c>
    </row>
    <row r="6" spans="1:14" ht="12.75">
      <c r="A6" s="8"/>
      <c r="B6" s="10"/>
      <c r="C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15">
      <c r="A7" s="58" t="s">
        <v>85</v>
      </c>
      <c r="B7" s="37">
        <v>15.4</v>
      </c>
      <c r="C7">
        <v>325.4</v>
      </c>
      <c r="D7" s="46">
        <f>B7+C7</f>
        <v>340.79999999999995</v>
      </c>
      <c r="F7" s="14">
        <v>1678.2</v>
      </c>
      <c r="G7" s="14">
        <v>2019</v>
      </c>
      <c r="H7" s="19"/>
      <c r="I7" s="14">
        <v>291.8</v>
      </c>
      <c r="J7" s="14">
        <v>2605.4</v>
      </c>
      <c r="K7" s="46">
        <f>I7+J7</f>
        <v>2897.2000000000003</v>
      </c>
      <c r="L7" s="19"/>
      <c r="M7" s="14">
        <v>14199.8</v>
      </c>
      <c r="N7" s="19">
        <v>17097</v>
      </c>
      <c r="P7" s="48">
        <f>100*M7/'Traffic, max diff'!C13</f>
        <v>32.467372117908525</v>
      </c>
    </row>
    <row r="8" spans="1:16" ht="15">
      <c r="A8" s="3"/>
      <c r="B8"/>
      <c r="C8"/>
      <c r="D8" s="46"/>
      <c r="F8" s="19"/>
      <c r="G8" s="19"/>
      <c r="H8" s="19"/>
      <c r="I8" s="19"/>
      <c r="J8" s="19"/>
      <c r="K8" s="46"/>
      <c r="L8" s="19"/>
      <c r="M8" s="19"/>
      <c r="N8" s="19"/>
      <c r="P8" s="49"/>
    </row>
    <row r="9" spans="1:16" ht="15">
      <c r="A9" s="89">
        <v>1996</v>
      </c>
      <c r="B9" s="112">
        <v>27</v>
      </c>
      <c r="C9" s="112">
        <v>763</v>
      </c>
      <c r="D9" s="113">
        <f aca="true" t="shared" si="0" ref="D9:D22">B9+C9</f>
        <v>790</v>
      </c>
      <c r="E9" s="55"/>
      <c r="F9" s="107">
        <v>3037</v>
      </c>
      <c r="G9" s="107">
        <v>3827</v>
      </c>
      <c r="H9" s="114"/>
      <c r="I9" s="107">
        <v>357</v>
      </c>
      <c r="J9" s="107">
        <v>4041</v>
      </c>
      <c r="K9" s="113">
        <f aca="true" t="shared" si="1" ref="K9:K22">I9+J9</f>
        <v>4398</v>
      </c>
      <c r="L9" s="114"/>
      <c r="M9" s="107">
        <v>17318</v>
      </c>
      <c r="N9" s="114">
        <v>21716</v>
      </c>
      <c r="O9" s="55"/>
      <c r="P9" s="115">
        <f>100*M9/'Traffic, max diff'!C19</f>
        <v>45.842993702610585</v>
      </c>
    </row>
    <row r="10" spans="1:16" ht="15">
      <c r="A10" s="89">
        <v>1997</v>
      </c>
      <c r="B10" s="112">
        <v>26</v>
      </c>
      <c r="C10" s="112">
        <v>719</v>
      </c>
      <c r="D10" s="113">
        <f t="shared" si="0"/>
        <v>745</v>
      </c>
      <c r="E10" s="55"/>
      <c r="F10" s="107">
        <v>3053</v>
      </c>
      <c r="G10" s="107">
        <v>3798</v>
      </c>
      <c r="H10" s="114"/>
      <c r="I10" s="107">
        <v>377</v>
      </c>
      <c r="J10" s="107">
        <v>4047</v>
      </c>
      <c r="K10" s="113">
        <f t="shared" si="1"/>
        <v>4424</v>
      </c>
      <c r="L10" s="114"/>
      <c r="M10" s="107">
        <v>18205</v>
      </c>
      <c r="N10" s="114">
        <v>22629</v>
      </c>
      <c r="O10" s="55"/>
      <c r="P10" s="115">
        <f>100*M10/'Traffic, max diff'!C20</f>
        <v>47.185009220191844</v>
      </c>
    </row>
    <row r="11" spans="1:16" ht="15">
      <c r="A11" s="89">
        <v>1998</v>
      </c>
      <c r="B11" s="112">
        <v>32</v>
      </c>
      <c r="C11" s="112">
        <v>666</v>
      </c>
      <c r="D11" s="113">
        <f t="shared" si="0"/>
        <v>698</v>
      </c>
      <c r="E11" s="55"/>
      <c r="F11" s="107">
        <v>2837</v>
      </c>
      <c r="G11" s="107">
        <v>3535</v>
      </c>
      <c r="H11" s="114"/>
      <c r="I11" s="107">
        <v>385</v>
      </c>
      <c r="J11" s="107">
        <v>4072</v>
      </c>
      <c r="K11" s="113">
        <f t="shared" si="1"/>
        <v>4457</v>
      </c>
      <c r="L11" s="114"/>
      <c r="M11" s="107">
        <v>18010</v>
      </c>
      <c r="N11" s="114">
        <v>22467</v>
      </c>
      <c r="O11" s="55"/>
      <c r="P11" s="115">
        <f>100*M11/'Traffic, max diff'!C21</f>
        <v>45.979654883501446</v>
      </c>
    </row>
    <row r="12" spans="1:16" ht="15">
      <c r="A12" s="89">
        <v>1999</v>
      </c>
      <c r="B12" s="112">
        <v>25</v>
      </c>
      <c r="C12" s="112">
        <v>600</v>
      </c>
      <c r="D12" s="113">
        <f t="shared" si="0"/>
        <v>625</v>
      </c>
      <c r="E12" s="55"/>
      <c r="F12" s="107">
        <v>2571</v>
      </c>
      <c r="G12" s="107">
        <v>3196</v>
      </c>
      <c r="H12" s="114"/>
      <c r="I12" s="107">
        <v>310</v>
      </c>
      <c r="J12" s="107">
        <v>3765</v>
      </c>
      <c r="K12" s="113">
        <f t="shared" si="1"/>
        <v>4075</v>
      </c>
      <c r="L12" s="114"/>
      <c r="M12" s="107">
        <v>16927</v>
      </c>
      <c r="N12" s="114">
        <v>21002</v>
      </c>
      <c r="O12" s="55"/>
      <c r="P12" s="115">
        <f>100*M12/'Traffic, max diff'!C22</f>
        <v>42.56221357506049</v>
      </c>
    </row>
    <row r="13" spans="1:16" ht="15">
      <c r="A13" s="89">
        <v>2000</v>
      </c>
      <c r="B13" s="112">
        <v>21</v>
      </c>
      <c r="C13" s="112">
        <v>540</v>
      </c>
      <c r="D13" s="113">
        <f t="shared" si="0"/>
        <v>561</v>
      </c>
      <c r="E13" s="55"/>
      <c r="F13" s="107">
        <v>2439</v>
      </c>
      <c r="G13" s="107">
        <v>3000</v>
      </c>
      <c r="H13" s="114"/>
      <c r="I13" s="107">
        <v>326</v>
      </c>
      <c r="J13" s="107">
        <v>3568</v>
      </c>
      <c r="K13" s="113">
        <f t="shared" si="1"/>
        <v>3894</v>
      </c>
      <c r="L13" s="114"/>
      <c r="M13" s="107">
        <v>16623</v>
      </c>
      <c r="N13" s="114">
        <v>20517</v>
      </c>
      <c r="O13" s="55"/>
      <c r="P13" s="115">
        <f>100*M13/'Traffic, max diff'!C23</f>
        <v>42.018688723693515</v>
      </c>
    </row>
    <row r="14" spans="1:16" ht="15">
      <c r="A14" s="89">
        <v>2001</v>
      </c>
      <c r="B14" s="112">
        <v>20</v>
      </c>
      <c r="C14" s="112">
        <v>524</v>
      </c>
      <c r="D14" s="113">
        <f t="shared" si="0"/>
        <v>544</v>
      </c>
      <c r="E14" s="55"/>
      <c r="F14" s="107">
        <v>2379</v>
      </c>
      <c r="G14" s="107">
        <v>2923</v>
      </c>
      <c r="H14" s="114"/>
      <c r="I14" s="107">
        <v>348</v>
      </c>
      <c r="J14" s="107">
        <v>3410</v>
      </c>
      <c r="K14" s="113">
        <f t="shared" si="1"/>
        <v>3758</v>
      </c>
      <c r="L14" s="114"/>
      <c r="M14" s="107">
        <v>16153</v>
      </c>
      <c r="N14" s="114">
        <v>19911</v>
      </c>
      <c r="O14" s="55"/>
      <c r="P14" s="115">
        <f>100*M14/'Traffic, max diff'!C24</f>
        <v>40.31739043824651</v>
      </c>
    </row>
    <row r="15" spans="1:16" ht="15">
      <c r="A15" s="89">
        <v>2002</v>
      </c>
      <c r="B15" s="112">
        <v>14</v>
      </c>
      <c r="C15" s="112">
        <v>513</v>
      </c>
      <c r="D15" s="113">
        <f t="shared" si="0"/>
        <v>527</v>
      </c>
      <c r="E15" s="55"/>
      <c r="F15" s="107">
        <v>2218</v>
      </c>
      <c r="G15" s="107">
        <v>2745</v>
      </c>
      <c r="H15" s="114"/>
      <c r="I15" s="107">
        <v>304</v>
      </c>
      <c r="J15" s="107">
        <v>3229</v>
      </c>
      <c r="K15" s="113">
        <f t="shared" si="1"/>
        <v>3533</v>
      </c>
      <c r="L15" s="114"/>
      <c r="M15" s="107">
        <v>15742</v>
      </c>
      <c r="N15" s="114">
        <v>19275</v>
      </c>
      <c r="O15" s="55"/>
      <c r="P15" s="115">
        <f>100*M15/'Traffic, max diff'!C25</f>
        <v>37.90081672624533</v>
      </c>
    </row>
    <row r="16" spans="1:16" ht="15">
      <c r="A16" s="89">
        <v>2003</v>
      </c>
      <c r="B16" s="112">
        <v>17</v>
      </c>
      <c r="C16" s="112">
        <v>415</v>
      </c>
      <c r="D16" s="113">
        <f t="shared" si="0"/>
        <v>432</v>
      </c>
      <c r="E16" s="55"/>
      <c r="F16" s="107">
        <v>2048</v>
      </c>
      <c r="G16" s="107">
        <v>2480</v>
      </c>
      <c r="H16" s="114"/>
      <c r="I16" s="107">
        <v>336</v>
      </c>
      <c r="J16" s="107">
        <v>2957</v>
      </c>
      <c r="K16" s="113">
        <f t="shared" si="1"/>
        <v>3293</v>
      </c>
      <c r="L16" s="114"/>
      <c r="M16" s="107">
        <v>15463</v>
      </c>
      <c r="N16" s="114">
        <v>18756</v>
      </c>
      <c r="O16" s="55"/>
      <c r="P16" s="115">
        <f>100*M16/'Traffic, max diff'!C26</f>
        <v>36.78369096352004</v>
      </c>
    </row>
    <row r="17" spans="1:16" ht="15">
      <c r="A17" s="89">
        <v>2004</v>
      </c>
      <c r="B17" s="112">
        <v>12</v>
      </c>
      <c r="C17" s="112">
        <v>372</v>
      </c>
      <c r="D17" s="113">
        <f t="shared" si="0"/>
        <v>384</v>
      </c>
      <c r="E17" s="55"/>
      <c r="F17" s="107">
        <v>2011</v>
      </c>
      <c r="G17" s="107">
        <v>2395</v>
      </c>
      <c r="H17" s="114"/>
      <c r="I17" s="107">
        <v>308</v>
      </c>
      <c r="J17" s="107">
        <v>2766</v>
      </c>
      <c r="K17" s="113">
        <f t="shared" si="1"/>
        <v>3074</v>
      </c>
      <c r="L17" s="114"/>
      <c r="M17" s="107">
        <v>15428</v>
      </c>
      <c r="N17" s="114">
        <v>18502</v>
      </c>
      <c r="O17" s="55"/>
      <c r="P17" s="115">
        <f>100*M17/'Traffic, max diff'!C27</f>
        <v>36.126917222807634</v>
      </c>
    </row>
    <row r="18" spans="1:16" ht="15">
      <c r="A18" s="89">
        <v>2005</v>
      </c>
      <c r="B18" s="112">
        <v>11</v>
      </c>
      <c r="C18" s="112">
        <v>357</v>
      </c>
      <c r="D18" s="113">
        <f t="shared" si="0"/>
        <v>368</v>
      </c>
      <c r="E18" s="55"/>
      <c r="F18" s="107">
        <v>1804</v>
      </c>
      <c r="G18" s="107">
        <v>2172</v>
      </c>
      <c r="H18" s="114"/>
      <c r="I18" s="107">
        <v>286</v>
      </c>
      <c r="J18" s="107">
        <v>2666</v>
      </c>
      <c r="K18" s="113">
        <f t="shared" si="1"/>
        <v>2952</v>
      </c>
      <c r="L18" s="114"/>
      <c r="M18" s="107">
        <v>14933</v>
      </c>
      <c r="N18" s="114">
        <v>17885</v>
      </c>
      <c r="O18" s="55"/>
      <c r="P18" s="115">
        <f>100*M18/'Traffic, max diff'!C28</f>
        <v>34.95716091577321</v>
      </c>
    </row>
    <row r="19" spans="1:16" ht="15">
      <c r="A19" s="89">
        <v>2006</v>
      </c>
      <c r="B19" s="112">
        <v>25</v>
      </c>
      <c r="C19" s="112">
        <v>350</v>
      </c>
      <c r="D19" s="113">
        <f t="shared" si="0"/>
        <v>375</v>
      </c>
      <c r="E19" s="55"/>
      <c r="F19" s="107">
        <v>1647</v>
      </c>
      <c r="G19" s="107">
        <v>2022</v>
      </c>
      <c r="H19" s="114"/>
      <c r="I19" s="107">
        <v>314</v>
      </c>
      <c r="J19" s="107">
        <v>2635</v>
      </c>
      <c r="K19" s="113">
        <f t="shared" si="1"/>
        <v>2949</v>
      </c>
      <c r="L19" s="114"/>
      <c r="M19" s="107">
        <v>14320</v>
      </c>
      <c r="N19" s="114">
        <v>17269</v>
      </c>
      <c r="O19" s="55"/>
      <c r="P19" s="115">
        <f>100*M19/'Traffic, max diff'!C29</f>
        <v>32.45767129808019</v>
      </c>
    </row>
    <row r="20" spans="1:16" ht="15">
      <c r="A20" s="89">
        <v>2007</v>
      </c>
      <c r="B20" s="112">
        <v>9</v>
      </c>
      <c r="C20" s="112">
        <v>269</v>
      </c>
      <c r="D20" s="113">
        <f t="shared" si="0"/>
        <v>278</v>
      </c>
      <c r="E20" s="55"/>
      <c r="F20" s="107">
        <v>1539</v>
      </c>
      <c r="G20" s="107">
        <v>1817</v>
      </c>
      <c r="H20" s="114"/>
      <c r="I20" s="107">
        <v>281</v>
      </c>
      <c r="J20" s="107">
        <v>2385</v>
      </c>
      <c r="K20" s="113">
        <f t="shared" si="1"/>
        <v>2666</v>
      </c>
      <c r="L20" s="114"/>
      <c r="M20" s="107">
        <v>13572</v>
      </c>
      <c r="N20" s="114">
        <v>16238</v>
      </c>
      <c r="O20" s="55"/>
      <c r="P20" s="115">
        <f>100*M20/'Traffic, max diff'!C30</f>
        <v>30.38552814221108</v>
      </c>
    </row>
    <row r="21" spans="1:16" ht="15">
      <c r="A21" s="89">
        <v>2008</v>
      </c>
      <c r="B21" s="112">
        <v>20</v>
      </c>
      <c r="C21" s="112">
        <v>279</v>
      </c>
      <c r="D21" s="113">
        <f t="shared" si="0"/>
        <v>299</v>
      </c>
      <c r="E21" s="55"/>
      <c r="F21" s="107">
        <v>1390</v>
      </c>
      <c r="G21" s="107">
        <v>1689</v>
      </c>
      <c r="H21" s="114"/>
      <c r="I21" s="107">
        <v>270</v>
      </c>
      <c r="J21" s="107">
        <v>2575</v>
      </c>
      <c r="K21" s="113">
        <f t="shared" si="1"/>
        <v>2845</v>
      </c>
      <c r="L21" s="114"/>
      <c r="M21" s="107">
        <v>12746</v>
      </c>
      <c r="N21" s="114">
        <v>15591</v>
      </c>
      <c r="O21" s="55"/>
      <c r="P21" s="115">
        <f>100*M21/'Traffic, max diff'!C31</f>
        <v>28.662019338880143</v>
      </c>
    </row>
    <row r="22" spans="1:16" ht="15">
      <c r="A22" s="89">
        <v>2009</v>
      </c>
      <c r="B22" s="112">
        <v>5</v>
      </c>
      <c r="C22" s="112">
        <v>253</v>
      </c>
      <c r="D22" s="113">
        <f t="shared" si="0"/>
        <v>258</v>
      </c>
      <c r="E22" s="55"/>
      <c r="F22" s="107">
        <v>1215</v>
      </c>
      <c r="G22" s="107">
        <v>1473</v>
      </c>
      <c r="H22" s="114"/>
      <c r="I22" s="107">
        <v>216</v>
      </c>
      <c r="J22" s="107">
        <v>2288</v>
      </c>
      <c r="K22" s="113">
        <f t="shared" si="1"/>
        <v>2504</v>
      </c>
      <c r="L22" s="114"/>
      <c r="M22" s="107">
        <v>12539</v>
      </c>
      <c r="N22" s="114">
        <v>15043</v>
      </c>
      <c r="O22" s="55"/>
      <c r="P22" s="115">
        <f>100*M22/'Traffic, max diff'!C32</f>
        <v>28.356588796671115</v>
      </c>
    </row>
    <row r="23" spans="1:16" ht="15">
      <c r="A23" s="89">
        <v>2010</v>
      </c>
      <c r="B23" s="112">
        <v>4</v>
      </c>
      <c r="C23" s="112">
        <v>223</v>
      </c>
      <c r="D23" s="113">
        <f>B23+C23</f>
        <v>227</v>
      </c>
      <c r="E23" s="55"/>
      <c r="F23" s="107">
        <v>1151</v>
      </c>
      <c r="G23" s="107">
        <v>1378</v>
      </c>
      <c r="H23" s="114"/>
      <c r="I23" s="107">
        <v>208</v>
      </c>
      <c r="J23" s="107">
        <v>1968</v>
      </c>
      <c r="K23" s="113">
        <f>I23+J23</f>
        <v>2176</v>
      </c>
      <c r="L23" s="114"/>
      <c r="M23" s="107">
        <v>11162</v>
      </c>
      <c r="N23" s="114">
        <v>13338</v>
      </c>
      <c r="O23" s="55"/>
      <c r="P23" s="115">
        <f>100*M23/'Traffic, max diff'!C33</f>
        <v>25.666850625459897</v>
      </c>
    </row>
    <row r="24" spans="1:16" ht="15">
      <c r="A24" s="89">
        <v>2011</v>
      </c>
      <c r="B24" s="112">
        <v>7</v>
      </c>
      <c r="C24" s="112">
        <v>203</v>
      </c>
      <c r="D24" s="113">
        <f>B24+C24</f>
        <v>210</v>
      </c>
      <c r="E24" s="55"/>
      <c r="F24" s="107">
        <v>1105</v>
      </c>
      <c r="G24" s="107">
        <v>1315</v>
      </c>
      <c r="H24" s="114"/>
      <c r="I24" s="107">
        <v>186</v>
      </c>
      <c r="J24" s="107">
        <v>1875</v>
      </c>
      <c r="K24" s="113">
        <f>I24+J24</f>
        <v>2061</v>
      </c>
      <c r="L24" s="114"/>
      <c r="M24" s="107">
        <v>10709</v>
      </c>
      <c r="N24" s="114">
        <v>12770</v>
      </c>
      <c r="O24" s="55"/>
      <c r="P24" s="115">
        <f>100*M24/'Traffic, max diff'!C34</f>
        <v>24.68080202811708</v>
      </c>
    </row>
    <row r="25" spans="1:14" ht="15">
      <c r="A25" s="58"/>
      <c r="B25" s="23"/>
      <c r="C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12" t="s">
        <v>18</v>
      </c>
      <c r="B26" s="23"/>
      <c r="C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>
      <c r="A27" s="12" t="s">
        <v>84</v>
      </c>
      <c r="B27" s="23"/>
      <c r="C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20" ht="15">
      <c r="A28" s="20" t="s">
        <v>19</v>
      </c>
      <c r="B28" s="47">
        <f>(B24-B7)/B7*100</f>
        <v>-54.54545454545454</v>
      </c>
      <c r="C28" s="47">
        <f aca="true" t="shared" si="2" ref="C28:P28">(C24-C7)/C7*100</f>
        <v>-37.61524277811923</v>
      </c>
      <c r="D28" s="47">
        <f t="shared" si="2"/>
        <v>-38.38028169014084</v>
      </c>
      <c r="E28" s="47"/>
      <c r="F28" s="47">
        <f t="shared" si="2"/>
        <v>-34.1556429507806</v>
      </c>
      <c r="G28" s="47">
        <f t="shared" si="2"/>
        <v>-34.86874690440812</v>
      </c>
      <c r="H28" s="47"/>
      <c r="I28" s="47">
        <f t="shared" si="2"/>
        <v>-36.25771076079507</v>
      </c>
      <c r="J28" s="47">
        <f t="shared" si="2"/>
        <v>-28.034083058263608</v>
      </c>
      <c r="K28" s="47">
        <f t="shared" si="2"/>
        <v>-28.862349855032456</v>
      </c>
      <c r="L28" s="47"/>
      <c r="M28" s="47">
        <f t="shared" si="2"/>
        <v>-24.583444837251225</v>
      </c>
      <c r="N28" s="47">
        <f t="shared" si="2"/>
        <v>-25.308533660876176</v>
      </c>
      <c r="O28" s="47"/>
      <c r="P28" s="47">
        <f t="shared" si="2"/>
        <v>-23.98275432182726</v>
      </c>
      <c r="S28" s="22"/>
      <c r="T28" s="22"/>
    </row>
    <row r="29" spans="1:20" ht="6" customHeight="1">
      <c r="A29" s="62"/>
      <c r="B29" s="75"/>
      <c r="C29" s="75"/>
      <c r="D29" s="75"/>
      <c r="E29" s="62"/>
      <c r="F29" s="75"/>
      <c r="G29" s="75"/>
      <c r="H29" s="75"/>
      <c r="I29" s="75"/>
      <c r="J29" s="75"/>
      <c r="K29" s="75"/>
      <c r="L29" s="75"/>
      <c r="M29" s="75"/>
      <c r="N29" s="75"/>
      <c r="O29" s="62"/>
      <c r="P29" s="62"/>
      <c r="S29" s="22"/>
      <c r="T29" s="22"/>
    </row>
    <row r="30" ht="6.75" customHeight="1"/>
    <row r="31" ht="12.75">
      <c r="A31" s="2" t="s">
        <v>45</v>
      </c>
    </row>
    <row r="34" spans="1:17" s="12" customFormat="1" ht="15.75">
      <c r="A34" s="78" t="s">
        <v>86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16" customFormat="1" ht="6.75" customHeight="1">
      <c r="A35" s="3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s="12" customFormat="1" ht="15.75">
      <c r="A36" s="76"/>
      <c r="B36" s="56"/>
      <c r="C36" s="56"/>
      <c r="D36" s="79" t="s">
        <v>8</v>
      </c>
      <c r="E36" s="56"/>
      <c r="F36" s="80"/>
      <c r="G36" s="80"/>
      <c r="H36" s="56"/>
      <c r="I36" s="80"/>
      <c r="J36" s="80"/>
      <c r="K36" s="81" t="s">
        <v>66</v>
      </c>
      <c r="L36" s="56"/>
      <c r="M36" s="80"/>
      <c r="N36" s="80"/>
      <c r="O36" s="80"/>
      <c r="P36" s="80"/>
      <c r="Q36" s="20"/>
    </row>
    <row r="37" spans="1:16" ht="15.75">
      <c r="A37" s="8"/>
      <c r="B37" s="17"/>
      <c r="C37" s="91"/>
      <c r="D37" s="92" t="s">
        <v>20</v>
      </c>
      <c r="E37" s="17"/>
      <c r="F37" s="91"/>
      <c r="G37" s="93" t="s">
        <v>21</v>
      </c>
      <c r="H37" s="17"/>
      <c r="I37" s="91"/>
      <c r="J37" s="17"/>
      <c r="K37" s="91"/>
      <c r="L37" s="17"/>
      <c r="M37" s="93" t="s">
        <v>20</v>
      </c>
      <c r="N37" s="93"/>
      <c r="O37" s="93" t="s">
        <v>21</v>
      </c>
      <c r="P37" s="93"/>
    </row>
    <row r="38" spans="1:16" ht="15.75">
      <c r="A38" s="42"/>
      <c r="B38" s="17" t="s">
        <v>43</v>
      </c>
      <c r="C38" s="95" t="s">
        <v>22</v>
      </c>
      <c r="D38" s="94" t="s">
        <v>23</v>
      </c>
      <c r="E38" s="17"/>
      <c r="F38" s="95" t="s">
        <v>24</v>
      </c>
      <c r="G38" s="95" t="s">
        <v>24</v>
      </c>
      <c r="H38" s="17"/>
      <c r="I38" s="95" t="s">
        <v>0</v>
      </c>
      <c r="J38" s="17"/>
      <c r="K38" s="94" t="s">
        <v>22</v>
      </c>
      <c r="L38" s="17"/>
      <c r="M38" s="95" t="s">
        <v>23</v>
      </c>
      <c r="N38" s="95" t="s">
        <v>24</v>
      </c>
      <c r="O38" s="95" t="s">
        <v>24</v>
      </c>
      <c r="P38" s="95" t="s">
        <v>0</v>
      </c>
    </row>
    <row r="39" spans="1:16" ht="15.75">
      <c r="A39" s="77"/>
      <c r="B39" s="83" t="s">
        <v>44</v>
      </c>
      <c r="C39" s="96" t="s">
        <v>25</v>
      </c>
      <c r="D39" s="98" t="s">
        <v>26</v>
      </c>
      <c r="E39" s="83"/>
      <c r="F39" s="96" t="s">
        <v>27</v>
      </c>
      <c r="G39" s="96" t="s">
        <v>28</v>
      </c>
      <c r="H39" s="83"/>
      <c r="I39" s="83"/>
      <c r="J39" s="83"/>
      <c r="K39" s="96" t="s">
        <v>25</v>
      </c>
      <c r="L39" s="83"/>
      <c r="M39" s="96" t="s">
        <v>26</v>
      </c>
      <c r="N39" s="96" t="s">
        <v>27</v>
      </c>
      <c r="O39" s="96" t="s">
        <v>28</v>
      </c>
      <c r="P39" s="83"/>
    </row>
    <row r="40" spans="1:16" ht="12.75">
      <c r="A40" s="10"/>
      <c r="C40" s="10"/>
      <c r="D40" s="10"/>
      <c r="F40" s="10"/>
      <c r="G40" s="10"/>
      <c r="I40" s="8"/>
      <c r="J40" s="8"/>
      <c r="K40" s="10"/>
      <c r="L40" s="8"/>
      <c r="M40" s="10"/>
      <c r="N40" s="10"/>
      <c r="O40" s="10"/>
      <c r="P40" s="8"/>
    </row>
    <row r="41" spans="1:16" ht="15">
      <c r="A41" s="90" t="s">
        <v>29</v>
      </c>
      <c r="B41" s="125">
        <v>6</v>
      </c>
      <c r="C41" s="125">
        <v>645</v>
      </c>
      <c r="D41" s="125">
        <v>380</v>
      </c>
      <c r="E41" s="126"/>
      <c r="F41" s="125">
        <v>707</v>
      </c>
      <c r="G41" s="125">
        <v>321</v>
      </c>
      <c r="H41" s="126"/>
      <c r="I41" s="125">
        <v>2059</v>
      </c>
      <c r="J41" s="107"/>
      <c r="K41" s="127">
        <v>0.71</v>
      </c>
      <c r="L41" s="107"/>
      <c r="M41" s="127">
        <v>0.61</v>
      </c>
      <c r="N41" s="127">
        <v>0.28</v>
      </c>
      <c r="O41" s="127">
        <v>0.26</v>
      </c>
      <c r="P41" s="127">
        <v>0.39</v>
      </c>
    </row>
    <row r="42" spans="1:16" ht="15">
      <c r="A42" s="90" t="s">
        <v>10</v>
      </c>
      <c r="B42" s="125">
        <v>0</v>
      </c>
      <c r="C42" s="125">
        <v>135</v>
      </c>
      <c r="D42" s="125">
        <v>101</v>
      </c>
      <c r="E42" s="126"/>
      <c r="F42" s="125">
        <v>541</v>
      </c>
      <c r="G42" s="125">
        <v>47</v>
      </c>
      <c r="H42" s="126"/>
      <c r="I42" s="125">
        <v>824</v>
      </c>
      <c r="J42" s="107"/>
      <c r="K42" s="127">
        <v>0.15</v>
      </c>
      <c r="L42" s="107"/>
      <c r="M42" s="127">
        <v>0.16</v>
      </c>
      <c r="N42" s="127">
        <v>0.22</v>
      </c>
      <c r="O42" s="127">
        <v>0.04</v>
      </c>
      <c r="P42" s="127">
        <v>0.16</v>
      </c>
    </row>
    <row r="43" spans="1:16" ht="15">
      <c r="A43" s="90" t="s">
        <v>30</v>
      </c>
      <c r="B43" s="125">
        <v>1</v>
      </c>
      <c r="C43" s="125">
        <v>8</v>
      </c>
      <c r="D43" s="125">
        <v>183</v>
      </c>
      <c r="E43" s="126"/>
      <c r="F43" s="125">
        <v>564</v>
      </c>
      <c r="G43" s="125">
        <v>52</v>
      </c>
      <c r="H43" s="126"/>
      <c r="I43" s="125">
        <v>808</v>
      </c>
      <c r="J43" s="107"/>
      <c r="K43" s="127">
        <v>0.01</v>
      </c>
      <c r="L43" s="107"/>
      <c r="M43" s="127">
        <v>0.29</v>
      </c>
      <c r="N43" s="127">
        <v>0.23</v>
      </c>
      <c r="O43" s="127">
        <v>0.04</v>
      </c>
      <c r="P43" s="127">
        <v>0.15</v>
      </c>
    </row>
    <row r="44" spans="1:16" ht="15">
      <c r="A44" s="90" t="s">
        <v>11</v>
      </c>
      <c r="B44" s="125">
        <v>15</v>
      </c>
      <c r="C44" s="125">
        <v>460</v>
      </c>
      <c r="D44" s="125">
        <v>1938</v>
      </c>
      <c r="E44" s="126"/>
      <c r="F44" s="125">
        <v>4260</v>
      </c>
      <c r="G44" s="125">
        <v>1097</v>
      </c>
      <c r="H44" s="126"/>
      <c r="I44" s="125">
        <v>7770</v>
      </c>
      <c r="J44" s="107"/>
      <c r="K44" s="127">
        <v>0.5</v>
      </c>
      <c r="L44" s="107"/>
      <c r="M44" s="127">
        <v>3.1</v>
      </c>
      <c r="N44" s="127">
        <v>1.71</v>
      </c>
      <c r="O44" s="127">
        <v>0.9</v>
      </c>
      <c r="P44" s="127">
        <v>1.48</v>
      </c>
    </row>
    <row r="45" spans="1:16" ht="15">
      <c r="A45" s="90" t="s">
        <v>12</v>
      </c>
      <c r="B45" s="125">
        <v>0</v>
      </c>
      <c r="C45" s="125">
        <v>7</v>
      </c>
      <c r="D45" s="125">
        <v>35</v>
      </c>
      <c r="E45" s="126"/>
      <c r="F45" s="125">
        <v>118</v>
      </c>
      <c r="G45" s="125">
        <v>38</v>
      </c>
      <c r="H45" s="126"/>
      <c r="I45" s="125">
        <v>198</v>
      </c>
      <c r="J45" s="107"/>
      <c r="K45" s="127">
        <v>0.01</v>
      </c>
      <c r="L45" s="107"/>
      <c r="M45" s="127">
        <v>0.06</v>
      </c>
      <c r="N45" s="127">
        <v>0.05</v>
      </c>
      <c r="O45" s="127">
        <v>0.03</v>
      </c>
      <c r="P45" s="127">
        <v>0.04</v>
      </c>
    </row>
    <row r="46" spans="1:16" ht="15">
      <c r="A46" s="90" t="s">
        <v>13</v>
      </c>
      <c r="B46" s="125">
        <v>0</v>
      </c>
      <c r="C46" s="125">
        <v>1</v>
      </c>
      <c r="D46" s="125">
        <v>4</v>
      </c>
      <c r="E46" s="126"/>
      <c r="F46" s="125">
        <v>14</v>
      </c>
      <c r="G46" s="125">
        <v>3</v>
      </c>
      <c r="H46" s="126"/>
      <c r="I46" s="125">
        <v>22</v>
      </c>
      <c r="J46" s="107"/>
      <c r="K46" s="127">
        <v>0</v>
      </c>
      <c r="L46" s="107"/>
      <c r="M46" s="127">
        <v>0.01</v>
      </c>
      <c r="N46" s="127">
        <v>0.01</v>
      </c>
      <c r="O46" s="127">
        <v>0</v>
      </c>
      <c r="P46" s="127">
        <v>0</v>
      </c>
    </row>
    <row r="47" spans="1:16" ht="15">
      <c r="A47" s="90" t="s">
        <v>31</v>
      </c>
      <c r="B47" s="125">
        <v>0</v>
      </c>
      <c r="C47" s="125">
        <v>53</v>
      </c>
      <c r="D47" s="125">
        <v>46</v>
      </c>
      <c r="E47" s="126"/>
      <c r="F47" s="125">
        <v>183</v>
      </c>
      <c r="G47" s="125">
        <v>221</v>
      </c>
      <c r="H47" s="126"/>
      <c r="I47" s="125">
        <v>503</v>
      </c>
      <c r="J47" s="107"/>
      <c r="K47" s="127">
        <v>0.06</v>
      </c>
      <c r="L47" s="107"/>
      <c r="M47" s="127">
        <v>0.07</v>
      </c>
      <c r="N47" s="127">
        <v>0.07</v>
      </c>
      <c r="O47" s="127">
        <v>0.18</v>
      </c>
      <c r="P47" s="127">
        <v>0.1</v>
      </c>
    </row>
    <row r="48" spans="1:16" ht="15">
      <c r="A48" s="90" t="s">
        <v>15</v>
      </c>
      <c r="B48" s="125">
        <v>0</v>
      </c>
      <c r="C48" s="125">
        <v>2</v>
      </c>
      <c r="D48" s="125">
        <v>49</v>
      </c>
      <c r="E48" s="126"/>
      <c r="F48" s="125">
        <v>231</v>
      </c>
      <c r="G48" s="125">
        <v>28</v>
      </c>
      <c r="H48" s="126"/>
      <c r="I48" s="125">
        <v>310</v>
      </c>
      <c r="J48" s="107"/>
      <c r="K48" s="127">
        <v>0</v>
      </c>
      <c r="L48" s="107"/>
      <c r="M48" s="127">
        <v>0.08</v>
      </c>
      <c r="N48" s="127">
        <v>0.09</v>
      </c>
      <c r="O48" s="127">
        <v>0.02</v>
      </c>
      <c r="P48" s="127">
        <v>0.06</v>
      </c>
    </row>
    <row r="49" spans="1:19" ht="15">
      <c r="A49" s="90" t="s">
        <v>16</v>
      </c>
      <c r="B49" s="125">
        <v>0</v>
      </c>
      <c r="C49" s="125">
        <v>0</v>
      </c>
      <c r="D49" s="125">
        <v>8</v>
      </c>
      <c r="E49" s="126"/>
      <c r="F49" s="125">
        <v>123</v>
      </c>
      <c r="G49" s="125">
        <v>13</v>
      </c>
      <c r="H49" s="126"/>
      <c r="I49" s="125">
        <v>144</v>
      </c>
      <c r="J49" s="107"/>
      <c r="K49" s="127">
        <v>0</v>
      </c>
      <c r="L49" s="107"/>
      <c r="M49" s="127">
        <v>0.01</v>
      </c>
      <c r="N49" s="127">
        <v>0.05</v>
      </c>
      <c r="O49" s="127">
        <v>0.01</v>
      </c>
      <c r="P49" s="127">
        <v>0.03</v>
      </c>
      <c r="S49" s="8"/>
    </row>
    <row r="50" spans="1:33" ht="18">
      <c r="A50" s="90" t="s">
        <v>76</v>
      </c>
      <c r="B50" s="125">
        <v>0</v>
      </c>
      <c r="C50" s="125">
        <v>4</v>
      </c>
      <c r="D50" s="125">
        <v>15</v>
      </c>
      <c r="E50" s="126"/>
      <c r="F50" s="125">
        <v>92</v>
      </c>
      <c r="G50" s="125">
        <v>21</v>
      </c>
      <c r="H50" s="126"/>
      <c r="I50" s="125">
        <v>132</v>
      </c>
      <c r="J50" s="107"/>
      <c r="K50" s="127">
        <v>0</v>
      </c>
      <c r="L50" s="107"/>
      <c r="M50" s="127">
        <v>0.02</v>
      </c>
      <c r="N50" s="127">
        <v>0.04</v>
      </c>
      <c r="O50" s="127">
        <v>0.02</v>
      </c>
      <c r="P50" s="127">
        <v>0.03</v>
      </c>
      <c r="R50" s="12"/>
      <c r="S50" s="20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8">
      <c r="A51" s="41" t="s">
        <v>0</v>
      </c>
      <c r="B51" s="128">
        <v>22</v>
      </c>
      <c r="C51" s="128">
        <v>1315</v>
      </c>
      <c r="D51" s="128">
        <v>2759</v>
      </c>
      <c r="E51" s="129"/>
      <c r="F51" s="128">
        <v>6833</v>
      </c>
      <c r="G51" s="128">
        <v>1841</v>
      </c>
      <c r="H51" s="129"/>
      <c r="I51" s="128">
        <v>12770</v>
      </c>
      <c r="J51" s="110"/>
      <c r="K51" s="130">
        <v>1.44</v>
      </c>
      <c r="L51" s="110"/>
      <c r="M51" s="130">
        <v>4.41</v>
      </c>
      <c r="N51" s="130">
        <v>2.74</v>
      </c>
      <c r="O51" s="130">
        <v>1.5</v>
      </c>
      <c r="P51" s="130">
        <v>2.43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16" ht="6" customHeight="1">
      <c r="A52" s="100"/>
      <c r="B52" s="101"/>
      <c r="C52" s="101"/>
      <c r="D52" s="101"/>
      <c r="E52" s="62"/>
      <c r="F52" s="101"/>
      <c r="G52" s="101"/>
      <c r="H52" s="62"/>
      <c r="I52" s="101"/>
      <c r="J52" s="34"/>
      <c r="K52" s="102"/>
      <c r="L52" s="34"/>
      <c r="M52" s="102"/>
      <c r="N52" s="102"/>
      <c r="O52" s="102"/>
      <c r="P52" s="102"/>
    </row>
    <row r="53" spans="2:16" ht="12.75">
      <c r="B53" s="50" t="str">
        <f>IF(ABS(D51-SUM(D41:D50))&gt;comments!$A$1,D51-SUM(D41:D50)," ")</f>
        <v> </v>
      </c>
      <c r="C53" s="50" t="str">
        <f>IF(ABS(F51-SUM(E41:F50))&gt;comments!$A$1,F51-SUM(F41:F50)," ")</f>
        <v> </v>
      </c>
      <c r="D53" s="50" t="str">
        <f>IF(ABS(F51-SUM(F41:F50))&gt;comments!$A$1,F51-SUM(F41:F50)," ")</f>
        <v> </v>
      </c>
      <c r="E53" s="50" t="str">
        <f>IF(ABS(G51-SUM(G41:G50))&gt;comments!$A$1,G51-SUM(G41:G50)," ")</f>
        <v> </v>
      </c>
      <c r="F53" s="50" t="str">
        <f>IF(ABS(H51-SUM(H41:H50))&gt;comments!$A$1,H51-SUM(H41:H50)," ")</f>
        <v> </v>
      </c>
      <c r="G53" s="50" t="str">
        <f>IF(ABS(I51-SUM(I41:I50))&gt;comments!$A$1,I51-SUM(I41:I50)," ")</f>
        <v> </v>
      </c>
      <c r="H53" s="50" t="str">
        <f>IF(ABS(J51-SUM(J41:J50))&gt;comments!$A$1,J51-SUM(J41:J50)," ")</f>
        <v> </v>
      </c>
      <c r="I53" s="50" t="str">
        <f>IF(ABS(K51-SUM(K41:K50))&gt;comments!$A$1,K51-SUM(K41:K50)," ")</f>
        <v> </v>
      </c>
      <c r="J53" s="50" t="str">
        <f>IF(ABS(L51-SUM(L41:L50))&gt;comments!$A$1,L51-SUM(L41:L50)," ")</f>
        <v> </v>
      </c>
      <c r="K53" s="50" t="str">
        <f>IF(ABS(M51-SUM(M41:M50))&gt;comments!$A$1,M51-SUM(M41:M50)," ")</f>
        <v> </v>
      </c>
      <c r="L53" s="50" t="str">
        <f>IF(ABS(N51-SUM(N41:N50))&gt;comments!$A$1,N51-SUM(N41:N50)," ")</f>
        <v> </v>
      </c>
      <c r="M53" s="50" t="str">
        <f>IF(ABS(O51-SUM(O41:O50))&gt;comments!$A$1,O51-SUM(O41:O50)," ")</f>
        <v> </v>
      </c>
      <c r="N53" s="50" t="str">
        <f>IF(ABS(P51-SUM(P41:P50))&gt;comments!$A$1,P51-SUM(P41:P50)," ")</f>
        <v> </v>
      </c>
      <c r="O53" s="50" t="str">
        <f>IF(ABS(Q51-SUM(Q41:Q50))&gt;comments!$A$1,Q51-SUM(Q41:Q50)," ")</f>
        <v> </v>
      </c>
      <c r="P53" s="50" t="str">
        <f>IF(ABS(R44-SUM(R38:R44))&gt;comments!$A$1,R44-SUM(R38:R44)," ")</f>
        <v> </v>
      </c>
    </row>
    <row r="54" spans="1:7" ht="12.75">
      <c r="A54" s="2" t="s">
        <v>67</v>
      </c>
      <c r="C54" s="43"/>
      <c r="D54" s="43"/>
      <c r="E54" s="43"/>
      <c r="F54" s="43"/>
      <c r="G54" s="43"/>
    </row>
    <row r="55" spans="3:7" ht="12.75">
      <c r="C55" s="43"/>
      <c r="D55" s="43"/>
      <c r="E55" s="43"/>
      <c r="F55" s="43"/>
      <c r="G55" s="43"/>
    </row>
    <row r="57" s="12" customFormat="1" ht="15.75">
      <c r="A57" s="17" t="s">
        <v>83</v>
      </c>
    </row>
    <row r="58" spans="1:17" s="16" customFormat="1" ht="6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6" s="16" customFormat="1" ht="18">
      <c r="A59" s="80"/>
      <c r="B59" s="80"/>
      <c r="C59" s="56"/>
      <c r="D59" s="56"/>
      <c r="E59" s="56" t="s">
        <v>46</v>
      </c>
      <c r="F59" s="56"/>
      <c r="G59" s="56"/>
      <c r="H59" s="56"/>
      <c r="I59" s="56"/>
      <c r="J59" s="80"/>
      <c r="K59" s="99" t="s">
        <v>47</v>
      </c>
      <c r="L59" s="80"/>
      <c r="M59" s="80"/>
      <c r="N59" s="99" t="s">
        <v>36</v>
      </c>
      <c r="O59" s="80"/>
      <c r="P59" s="80"/>
    </row>
    <row r="60" spans="1:16" s="12" customFormat="1" ht="15" customHeight="1">
      <c r="A60" s="95"/>
      <c r="B60" s="17"/>
      <c r="C60" s="95" t="s">
        <v>32</v>
      </c>
      <c r="D60" s="17"/>
      <c r="E60" s="17"/>
      <c r="F60" s="95" t="s">
        <v>57</v>
      </c>
      <c r="G60" s="17"/>
      <c r="H60" s="17"/>
      <c r="I60" s="95" t="s">
        <v>33</v>
      </c>
      <c r="J60" s="95"/>
      <c r="K60" s="95" t="s">
        <v>48</v>
      </c>
      <c r="L60" s="95"/>
      <c r="M60" s="17"/>
      <c r="N60" s="95" t="s">
        <v>35</v>
      </c>
      <c r="O60" s="17"/>
      <c r="P60" s="95" t="s">
        <v>37</v>
      </c>
    </row>
    <row r="61" spans="1:16" s="12" customFormat="1" ht="15" customHeight="1">
      <c r="A61" s="83"/>
      <c r="B61" s="83"/>
      <c r="C61" s="83"/>
      <c r="D61" s="96"/>
      <c r="E61" s="83"/>
      <c r="F61" s="96" t="s">
        <v>33</v>
      </c>
      <c r="G61" s="83"/>
      <c r="H61" s="83"/>
      <c r="I61" s="96"/>
      <c r="J61" s="96"/>
      <c r="K61" s="96" t="s">
        <v>34</v>
      </c>
      <c r="L61" s="96"/>
      <c r="M61" s="83"/>
      <c r="N61" s="96" t="s">
        <v>34</v>
      </c>
      <c r="O61" s="83"/>
      <c r="P61" s="96" t="s">
        <v>34</v>
      </c>
    </row>
    <row r="62" spans="10:12" ht="6.75" customHeight="1">
      <c r="J62" s="9"/>
      <c r="L62" s="9"/>
    </row>
    <row r="63" spans="1:16" ht="12.75">
      <c r="A63" s="4"/>
      <c r="D63" s="11"/>
      <c r="F63" s="11"/>
      <c r="I63" s="11"/>
      <c r="J63" s="11"/>
      <c r="K63" s="11"/>
      <c r="L63" s="11"/>
      <c r="N63" s="11"/>
      <c r="P63" s="9" t="s">
        <v>87</v>
      </c>
    </row>
    <row r="64" spans="1:16" ht="6.75" customHeight="1">
      <c r="A64" s="4"/>
      <c r="D64" s="11"/>
      <c r="F64" s="11"/>
      <c r="I64" s="11"/>
      <c r="J64" s="11"/>
      <c r="K64" s="11"/>
      <c r="L64" s="11"/>
      <c r="N64" s="11"/>
      <c r="P64" s="11"/>
    </row>
    <row r="65" spans="1:20" ht="15">
      <c r="A65" s="103">
        <v>2001</v>
      </c>
      <c r="C65" s="131">
        <v>45.8</v>
      </c>
      <c r="D65" s="105"/>
      <c r="E65" s="104"/>
      <c r="F65" s="131">
        <v>815.8</v>
      </c>
      <c r="G65" s="104"/>
      <c r="H65" s="104"/>
      <c r="I65" s="131">
        <v>643.9</v>
      </c>
      <c r="J65" s="104"/>
      <c r="K65" s="104">
        <v>1505.5</v>
      </c>
      <c r="L65" s="104"/>
      <c r="M65" s="104"/>
      <c r="N65" s="133">
        <v>424</v>
      </c>
      <c r="O65" s="104"/>
      <c r="P65" s="104">
        <v>1929.5</v>
      </c>
      <c r="T65" s="104"/>
    </row>
    <row r="66" spans="1:20" ht="15">
      <c r="A66" s="103">
        <v>2002</v>
      </c>
      <c r="B66" s="8"/>
      <c r="C66" s="131">
        <v>65.8</v>
      </c>
      <c r="D66" s="105"/>
      <c r="E66" s="106"/>
      <c r="F66" s="131">
        <v>726.5</v>
      </c>
      <c r="G66" s="104"/>
      <c r="H66" s="104"/>
      <c r="I66" s="131">
        <v>598.7</v>
      </c>
      <c r="J66" s="104"/>
      <c r="K66" s="104">
        <v>1391</v>
      </c>
      <c r="L66" s="104"/>
      <c r="M66" s="104"/>
      <c r="N66" s="133">
        <v>413</v>
      </c>
      <c r="O66" s="104"/>
      <c r="P66" s="104">
        <v>1804</v>
      </c>
      <c r="T66" s="104"/>
    </row>
    <row r="67" spans="1:20" ht="15">
      <c r="A67" s="103">
        <v>2003</v>
      </c>
      <c r="B67" s="8"/>
      <c r="C67" s="131">
        <v>47.5</v>
      </c>
      <c r="D67" s="105"/>
      <c r="E67" s="106"/>
      <c r="F67" s="131">
        <v>754.1</v>
      </c>
      <c r="G67" s="104"/>
      <c r="H67" s="104"/>
      <c r="I67" s="131">
        <v>586.3</v>
      </c>
      <c r="J67" s="104"/>
      <c r="K67" s="104">
        <v>1387.9</v>
      </c>
      <c r="L67" s="104"/>
      <c r="M67" s="104"/>
      <c r="N67" s="134">
        <v>398.8</v>
      </c>
      <c r="O67" s="104"/>
      <c r="P67" s="104">
        <v>1786.8</v>
      </c>
      <c r="T67" s="104"/>
    </row>
    <row r="68" spans="1:20" ht="15">
      <c r="A68" s="103">
        <v>2004</v>
      </c>
      <c r="B68" s="8"/>
      <c r="C68" s="131">
        <v>38</v>
      </c>
      <c r="D68" s="105"/>
      <c r="E68" s="106"/>
      <c r="F68" s="131">
        <v>704.6</v>
      </c>
      <c r="G68" s="104"/>
      <c r="H68" s="104"/>
      <c r="I68" s="131">
        <v>562.7</v>
      </c>
      <c r="J68" s="104"/>
      <c r="K68" s="104">
        <v>1305.3</v>
      </c>
      <c r="L68" s="104"/>
      <c r="M68" s="104"/>
      <c r="N68" s="134">
        <v>398.4</v>
      </c>
      <c r="O68" s="104"/>
      <c r="P68" s="104">
        <v>1703.7</v>
      </c>
      <c r="T68" s="104"/>
    </row>
    <row r="69" spans="1:20" ht="15">
      <c r="A69" s="90">
        <v>2005</v>
      </c>
      <c r="C69" s="131">
        <v>42.8</v>
      </c>
      <c r="D69" s="55"/>
      <c r="E69" s="55"/>
      <c r="F69" s="131">
        <v>664.3</v>
      </c>
      <c r="G69" s="104"/>
      <c r="H69" s="104"/>
      <c r="I69" s="131">
        <v>533.9</v>
      </c>
      <c r="J69" s="104"/>
      <c r="K69" s="104">
        <v>1241.1</v>
      </c>
      <c r="L69" s="104"/>
      <c r="M69" s="104"/>
      <c r="N69" s="134">
        <v>384.4</v>
      </c>
      <c r="O69" s="104"/>
      <c r="P69" s="104">
        <v>1625.5</v>
      </c>
      <c r="T69" s="104"/>
    </row>
    <row r="70" spans="1:20" ht="15">
      <c r="A70" s="90">
        <v>2006</v>
      </c>
      <c r="C70" s="131">
        <v>37.2</v>
      </c>
      <c r="D70" s="55"/>
      <c r="E70" s="55"/>
      <c r="F70" s="131">
        <v>694.9</v>
      </c>
      <c r="G70" s="104"/>
      <c r="H70" s="104"/>
      <c r="I70" s="131">
        <v>540</v>
      </c>
      <c r="J70" s="104"/>
      <c r="K70" s="104">
        <v>1272.1</v>
      </c>
      <c r="L70" s="104"/>
      <c r="M70" s="104"/>
      <c r="N70" s="134">
        <v>375.1</v>
      </c>
      <c r="O70" s="104"/>
      <c r="P70" s="104">
        <v>1647.3</v>
      </c>
      <c r="T70" s="104"/>
    </row>
    <row r="71" spans="1:20" ht="15">
      <c r="A71" s="41">
        <v>2007</v>
      </c>
      <c r="C71" s="131">
        <v>40.5</v>
      </c>
      <c r="D71" s="55"/>
      <c r="E71" s="55"/>
      <c r="F71" s="131">
        <v>628.9</v>
      </c>
      <c r="G71" s="104"/>
      <c r="H71" s="104"/>
      <c r="I71" s="131">
        <v>487.8</v>
      </c>
      <c r="J71" s="104"/>
      <c r="K71" s="104">
        <v>1157.2</v>
      </c>
      <c r="L71" s="104"/>
      <c r="M71" s="104"/>
      <c r="N71" s="134">
        <v>357.4</v>
      </c>
      <c r="O71" s="104"/>
      <c r="P71" s="104">
        <v>1514.6</v>
      </c>
      <c r="T71" s="104"/>
    </row>
    <row r="72" spans="1:20" ht="15">
      <c r="A72" s="90">
        <v>2008</v>
      </c>
      <c r="C72" s="131">
        <v>40.6</v>
      </c>
      <c r="D72" s="55"/>
      <c r="E72" s="55"/>
      <c r="F72" s="131">
        <v>599.7</v>
      </c>
      <c r="G72" s="104"/>
      <c r="H72" s="104"/>
      <c r="I72" s="131">
        <v>521.4</v>
      </c>
      <c r="J72" s="104"/>
      <c r="K72" s="104">
        <v>1161.7</v>
      </c>
      <c r="L72" s="104"/>
      <c r="M72" s="104"/>
      <c r="N72" s="134">
        <v>346.2</v>
      </c>
      <c r="O72" s="104"/>
      <c r="P72" s="104">
        <v>1507.9</v>
      </c>
      <c r="T72" s="104"/>
    </row>
    <row r="73" spans="1:20" ht="15">
      <c r="A73" s="90">
        <v>2009</v>
      </c>
      <c r="C73" s="132">
        <v>42.5</v>
      </c>
      <c r="D73" s="117"/>
      <c r="E73" s="117"/>
      <c r="F73" s="132">
        <v>536.7</v>
      </c>
      <c r="G73" s="106"/>
      <c r="H73" s="106"/>
      <c r="I73" s="132">
        <v>433.5</v>
      </c>
      <c r="J73" s="104"/>
      <c r="K73" s="104">
        <v>1012.8</v>
      </c>
      <c r="L73" s="104"/>
      <c r="M73" s="104"/>
      <c r="N73" s="134">
        <v>327.9</v>
      </c>
      <c r="O73" s="104"/>
      <c r="P73" s="104">
        <v>1340.7</v>
      </c>
      <c r="T73" s="104"/>
    </row>
    <row r="74" spans="1:20" ht="15">
      <c r="A74" s="90">
        <v>2010</v>
      </c>
      <c r="C74" s="132">
        <v>27.9</v>
      </c>
      <c r="D74" s="117"/>
      <c r="E74" s="117"/>
      <c r="F74" s="132">
        <v>491.6</v>
      </c>
      <c r="G74" s="106"/>
      <c r="H74" s="106"/>
      <c r="I74" s="132">
        <v>395.3</v>
      </c>
      <c r="J74" s="104"/>
      <c r="K74" s="104">
        <v>914.8</v>
      </c>
      <c r="L74" s="104"/>
      <c r="M74" s="104"/>
      <c r="N74" s="134">
        <v>293.4</v>
      </c>
      <c r="O74" s="104"/>
      <c r="P74" s="104">
        <v>1208.2</v>
      </c>
      <c r="T74" s="104"/>
    </row>
    <row r="75" spans="1:20" ht="15">
      <c r="A75" s="90">
        <v>2011</v>
      </c>
      <c r="C75" s="132">
        <v>34.5</v>
      </c>
      <c r="D75" s="117"/>
      <c r="E75" s="117"/>
      <c r="F75" s="132">
        <v>410</v>
      </c>
      <c r="G75" s="106"/>
      <c r="H75" s="106"/>
      <c r="I75" s="132">
        <v>408.4</v>
      </c>
      <c r="J75" s="104"/>
      <c r="K75" s="104">
        <v>852.8</v>
      </c>
      <c r="L75" s="104"/>
      <c r="M75" s="104"/>
      <c r="N75" s="134">
        <v>286.7</v>
      </c>
      <c r="O75" s="104"/>
      <c r="P75" s="104">
        <v>1139.6</v>
      </c>
      <c r="T75" s="104"/>
    </row>
    <row r="76" spans="1:17" ht="6" customHeight="1">
      <c r="A76" s="72"/>
      <c r="B76" s="62"/>
      <c r="C76" s="62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32"/>
    </row>
  </sheetData>
  <printOptions/>
  <pageMargins left="0.75" right="0.75" top="1" bottom="1" header="0.5" footer="0.5"/>
  <pageSetup fitToHeight="1" fitToWidth="1" horizontalDpi="96" verticalDpi="96" orientation="portrait" paperSize="9" scale="62" r:id="rId1"/>
  <headerFooter alignWithMargins="0">
    <oddHeader>&amp;R&amp;"Arial,Bold"&amp;16REPORTED INJURY ROAD ACCIDENTS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34"/>
  <sheetViews>
    <sheetView workbookViewId="0" topLeftCell="A6">
      <selection activeCell="C35" sqref="C35"/>
    </sheetView>
  </sheetViews>
  <sheetFormatPr defaultColWidth="8.88671875" defaultRowHeight="15"/>
  <cols>
    <col min="1" max="1" width="3.3359375" style="0" customWidth="1"/>
    <col min="2" max="2" width="12.88671875" style="0" customWidth="1"/>
    <col min="3" max="3" width="11.21484375" style="0" customWidth="1"/>
    <col min="4" max="4" width="11.88671875" style="0" customWidth="1"/>
    <col min="5" max="5" width="11.77734375" style="0" customWidth="1"/>
    <col min="6" max="6" width="11.5546875" style="0" customWidth="1"/>
  </cols>
  <sheetData>
    <row r="2" ht="15">
      <c r="B2" t="s">
        <v>58</v>
      </c>
    </row>
    <row r="3" ht="15">
      <c r="B3">
        <v>0.3</v>
      </c>
    </row>
    <row r="8" ht="15">
      <c r="B8" s="35" t="s">
        <v>60</v>
      </c>
    </row>
    <row r="9" ht="15">
      <c r="B9" t="s">
        <v>77</v>
      </c>
    </row>
    <row r="11" ht="15">
      <c r="C11" s="36" t="s">
        <v>61</v>
      </c>
    </row>
    <row r="13" spans="2:3" ht="15">
      <c r="B13" t="s">
        <v>88</v>
      </c>
      <c r="C13" s="40">
        <f>AVERAGE(C27:C31)</f>
        <v>43735.6</v>
      </c>
    </row>
    <row r="14" ht="15">
      <c r="C14" s="27"/>
    </row>
    <row r="15" spans="2:5" ht="15">
      <c r="B15">
        <v>1992</v>
      </c>
      <c r="C15" s="38" t="s">
        <v>65</v>
      </c>
      <c r="E15" s="38"/>
    </row>
    <row r="16" spans="2:3" ht="15">
      <c r="B16">
        <v>1993</v>
      </c>
      <c r="C16" s="27">
        <v>35175</v>
      </c>
    </row>
    <row r="17" spans="2:5" ht="15">
      <c r="B17">
        <v>1994</v>
      </c>
      <c r="C17" s="27">
        <v>35999.570999999996</v>
      </c>
      <c r="E17" s="27"/>
    </row>
    <row r="18" spans="2:5" ht="15">
      <c r="B18">
        <v>1995</v>
      </c>
      <c r="C18" s="27">
        <v>36735.976</v>
      </c>
      <c r="E18" s="27"/>
    </row>
    <row r="19" spans="2:5" ht="15">
      <c r="B19">
        <v>1996</v>
      </c>
      <c r="C19" s="27">
        <v>37776.765</v>
      </c>
      <c r="E19" s="27"/>
    </row>
    <row r="20" spans="2:5" ht="15">
      <c r="B20">
        <v>1997</v>
      </c>
      <c r="C20" s="27">
        <v>38582.169</v>
      </c>
      <c r="E20" s="27"/>
    </row>
    <row r="21" spans="2:5" ht="15">
      <c r="B21">
        <v>1998</v>
      </c>
      <c r="C21" s="27">
        <v>39169.498</v>
      </c>
      <c r="E21" s="27"/>
    </row>
    <row r="22" spans="2:5" ht="15">
      <c r="B22">
        <v>1999</v>
      </c>
      <c r="C22" s="27">
        <v>39770.018</v>
      </c>
      <c r="E22" s="37"/>
    </row>
    <row r="23" spans="2:4" ht="15.75">
      <c r="B23">
        <v>2000</v>
      </c>
      <c r="C23" s="27">
        <v>39560.968</v>
      </c>
      <c r="D23" s="52"/>
    </row>
    <row r="24" spans="2:3" ht="15">
      <c r="B24">
        <v>2001</v>
      </c>
      <c r="C24" s="27">
        <v>40064.597</v>
      </c>
    </row>
    <row r="25" spans="2:3" ht="15">
      <c r="B25">
        <v>2002</v>
      </c>
      <c r="C25" s="27">
        <v>41534.725</v>
      </c>
    </row>
    <row r="26" spans="2:4" ht="15">
      <c r="B26">
        <v>2003</v>
      </c>
      <c r="C26" s="27">
        <v>42037.652</v>
      </c>
      <c r="D26" s="51"/>
    </row>
    <row r="27" spans="2:4" ht="15">
      <c r="B27">
        <v>2004</v>
      </c>
      <c r="C27" s="27">
        <v>42705</v>
      </c>
      <c r="D27" s="51"/>
    </row>
    <row r="28" spans="2:4" ht="15">
      <c r="B28">
        <v>2005</v>
      </c>
      <c r="C28" s="27">
        <v>42718</v>
      </c>
      <c r="D28" s="51"/>
    </row>
    <row r="29" spans="2:4" ht="15">
      <c r="B29">
        <v>2006</v>
      </c>
      <c r="C29" s="53">
        <v>44119</v>
      </c>
      <c r="D29" s="51"/>
    </row>
    <row r="30" spans="2:4" ht="15">
      <c r="B30">
        <v>2007</v>
      </c>
      <c r="C30" s="53">
        <v>44666</v>
      </c>
      <c r="D30" s="51"/>
    </row>
    <row r="31" spans="2:3" ht="15">
      <c r="B31">
        <v>2008</v>
      </c>
      <c r="C31" s="53">
        <v>44470</v>
      </c>
    </row>
    <row r="32" spans="2:3" ht="15">
      <c r="B32">
        <v>2009</v>
      </c>
      <c r="C32" s="53">
        <v>44219</v>
      </c>
    </row>
    <row r="33" spans="2:3" ht="15">
      <c r="B33">
        <v>2010</v>
      </c>
      <c r="C33" s="53">
        <v>43488</v>
      </c>
    </row>
    <row r="34" spans="2:3" ht="15">
      <c r="B34">
        <v>2011</v>
      </c>
      <c r="C34" s="53">
        <v>43390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2012-11-15T09:53:12Z</cp:lastPrinted>
  <dcterms:created xsi:type="dcterms:W3CDTF">1999-02-18T14:54:08Z</dcterms:created>
  <dcterms:modified xsi:type="dcterms:W3CDTF">2012-11-15T09:53:20Z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A2169980</vt:lpwstr>
  </property>
  <property fmtid="{D5CDD505-2E9C-101B-9397-08002B2CF9AE}" pid="3" name="Objective-Comment">
    <vt:lpwstr/>
  </property>
  <property fmtid="{D5CDD505-2E9C-101B-9397-08002B2CF9AE}" pid="4" name="Objective-CreationStamp">
    <vt:filetime>2012-02-09T08:29:14Z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2012-11-15T10:01:22Z</vt:filetime>
  </property>
  <property fmtid="{D5CDD505-2E9C-101B-9397-08002B2CF9AE}" pid="8" name="Objective-ModificationStamp">
    <vt:filetime>2012-11-15T10:01:31Z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2012: Research and analysis: Transport: 2012-2017:</vt:lpwstr>
  </property>
  <property fmtid="{D5CDD505-2E9C-101B-9397-08002B2CF9AE}" pid="11" name="Objective-Parent">
    <vt:lpwstr>Transport statistics: Scottish Transport Statistics: 2012: Research and analysis: Transport: 2012-2017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chapter06 - road accidents</vt:lpwstr>
  </property>
  <property fmtid="{D5CDD505-2E9C-101B-9397-08002B2CF9AE}" pid="14" name="Objective-Version">
    <vt:lpwstr>6.0</vt:lpwstr>
  </property>
  <property fmtid="{D5CDD505-2E9C-101B-9397-08002B2CF9AE}" pid="15" name="Objective-VersionComment">
    <vt:lpwstr/>
  </property>
  <property fmtid="{D5CDD505-2E9C-101B-9397-08002B2CF9AE}" pid="16" name="Objective-VersionNumber">
    <vt:r8>6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