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5_Home\U016789\RRCS2018\datasets\"/>
    </mc:Choice>
  </mc:AlternateContent>
  <bookViews>
    <workbookView xWindow="0" yWindow="0" windowWidth="28800" windowHeight="13065"/>
  </bookViews>
  <sheets>
    <sheet name="Table Ib" sheetId="1" r:id="rId1"/>
  </sheets>
  <externalReferences>
    <externalReference r:id="rId2"/>
    <externalReference r:id="rId3"/>
    <externalReference r:id="rId4"/>
  </externalReferences>
  <definedNames>
    <definedName name="\D">#REF!</definedName>
    <definedName name="\E">#REF!</definedName>
    <definedName name="\F">#REF!</definedName>
    <definedName name="\G">#REF!</definedName>
    <definedName name="_new2">#REF!</definedName>
    <definedName name="_Order1" hidden="1">255</definedName>
    <definedName name="MACROS">[2]Table!$M$1:$IG$8163</definedName>
    <definedName name="_xlnm.Print_Area" localSheetId="0">'Table Ib'!$A$1:$K$99</definedName>
    <definedName name="TIME">[2]Table!$E$1:$IG$8163</definedName>
    <definedName name="Value_Year">'[3]Uprating series'!$B$4</definedName>
    <definedName name="WHOLE">[2]Table!$BZ$371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E96" i="1"/>
  <c r="D96" i="1"/>
  <c r="C96" i="1"/>
  <c r="B96" i="1"/>
  <c r="J95" i="1"/>
  <c r="I95" i="1"/>
  <c r="H95" i="1"/>
  <c r="G95" i="1"/>
  <c r="F95" i="1"/>
  <c r="E95" i="1"/>
  <c r="D95" i="1"/>
  <c r="C95" i="1"/>
  <c r="B95" i="1"/>
  <c r="J91" i="1"/>
  <c r="K91" i="1" s="1"/>
  <c r="K90" i="1"/>
  <c r="K96" i="1" s="1"/>
  <c r="K89" i="1"/>
  <c r="K88" i="1"/>
  <c r="K87" i="1"/>
  <c r="K86" i="1"/>
  <c r="K85" i="1"/>
  <c r="K84" i="1"/>
  <c r="K83" i="1"/>
  <c r="K82" i="1"/>
  <c r="K92" i="1" s="1"/>
  <c r="I76" i="1"/>
  <c r="H76" i="1"/>
  <c r="G76" i="1"/>
  <c r="F76" i="1"/>
  <c r="E76" i="1"/>
  <c r="D76" i="1"/>
  <c r="C76" i="1"/>
  <c r="B76" i="1"/>
  <c r="I75" i="1"/>
  <c r="H75" i="1"/>
  <c r="G75" i="1"/>
  <c r="F75" i="1"/>
  <c r="E75" i="1"/>
  <c r="D75" i="1"/>
  <c r="C75" i="1"/>
  <c r="B75" i="1"/>
  <c r="I72" i="1"/>
  <c r="H72" i="1"/>
  <c r="G72" i="1"/>
  <c r="F72" i="1"/>
  <c r="E72" i="1"/>
  <c r="D72" i="1"/>
  <c r="C72" i="1"/>
  <c r="B72" i="1"/>
  <c r="G57" i="1"/>
  <c r="I54" i="1"/>
  <c r="I57" i="1" s="1"/>
  <c r="H54" i="1"/>
  <c r="H57" i="1" s="1"/>
  <c r="G54" i="1"/>
  <c r="F54" i="1"/>
  <c r="E54" i="1"/>
  <c r="E57" i="1" s="1"/>
  <c r="D54" i="1"/>
  <c r="D57" i="1" s="1"/>
  <c r="C54" i="1"/>
  <c r="C57" i="1" s="1"/>
  <c r="B54" i="1"/>
  <c r="B57" i="1" s="1"/>
  <c r="I53" i="1"/>
  <c r="H53" i="1"/>
  <c r="G53" i="1"/>
  <c r="F53" i="1"/>
  <c r="E53" i="1"/>
  <c r="D53" i="1"/>
  <c r="C53" i="1"/>
  <c r="B53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4" i="1"/>
  <c r="H34" i="1"/>
  <c r="G34" i="1"/>
  <c r="F34" i="1"/>
  <c r="E34" i="1"/>
  <c r="D34" i="1"/>
  <c r="C34" i="1"/>
  <c r="B34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5" i="1"/>
  <c r="H15" i="1"/>
  <c r="G15" i="1"/>
  <c r="F15" i="1"/>
  <c r="E15" i="1"/>
  <c r="D15" i="1"/>
  <c r="C15" i="1"/>
  <c r="B15" i="1"/>
  <c r="K95" i="1" l="1"/>
</calcChain>
</file>

<file path=xl/sharedStrings.xml><?xml version="1.0" encoding="utf-8"?>
<sst xmlns="http://schemas.openxmlformats.org/spreadsheetml/2006/main" count="106" uniqueCount="37">
  <si>
    <r>
      <t xml:space="preserve">Table Ib: </t>
    </r>
    <r>
      <rPr>
        <sz val="16"/>
        <rFont val="Arial"/>
        <family val="2"/>
      </rPr>
      <t>Reported killed casualties by mode of transport</t>
    </r>
  </si>
  <si>
    <t>Pedestrian</t>
  </si>
  <si>
    <t>Pedal</t>
  </si>
  <si>
    <t>Motor</t>
  </si>
  <si>
    <t>Car</t>
  </si>
  <si>
    <t>Bus/</t>
  </si>
  <si>
    <r>
      <t>Goods</t>
    </r>
    <r>
      <rPr>
        <b/>
        <vertAlign val="superscript"/>
        <sz val="16"/>
        <rFont val="Arial"/>
        <family val="2"/>
      </rPr>
      <t>1</t>
    </r>
  </si>
  <si>
    <r>
      <t>Other</t>
    </r>
    <r>
      <rPr>
        <b/>
        <vertAlign val="superscript"/>
        <sz val="16"/>
        <rFont val="Arial"/>
        <family val="2"/>
      </rPr>
      <t>2</t>
    </r>
  </si>
  <si>
    <t xml:space="preserve">All </t>
  </si>
  <si>
    <t xml:space="preserve"> cycle</t>
  </si>
  <si>
    <t>cycle</t>
  </si>
  <si>
    <t>coach</t>
  </si>
  <si>
    <t>road users</t>
  </si>
  <si>
    <t>2004-08 average</t>
  </si>
  <si>
    <t>14-18 ave</t>
  </si>
  <si>
    <t>2020 target</t>
  </si>
  <si>
    <t>Percent changes:</t>
  </si>
  <si>
    <t>2018 on 2017</t>
  </si>
  <si>
    <t>2018 on 2004-08 average</t>
  </si>
  <si>
    <t>Reported seriously injured casualties by mode of transport</t>
  </si>
  <si>
    <t>Reported children (0-15) killed by mode of transport</t>
  </si>
  <si>
    <t>16-18 ave</t>
  </si>
  <si>
    <t>16-2018 on 2004-08 average</t>
  </si>
  <si>
    <t>Reported child (0-15) seriously injured casualties by mode of transport</t>
  </si>
  <si>
    <t>Reported slight casualties by mode of transport</t>
  </si>
  <si>
    <t>Traffic</t>
  </si>
  <si>
    <t>Slight</t>
  </si>
  <si>
    <t>casualty rate</t>
  </si>
  <si>
    <t>numbers</t>
  </si>
  <si>
    <t>mill veh-km</t>
  </si>
  <si>
    <t>per 100 mill veh-km</t>
  </si>
  <si>
    <t>13-17 ave</t>
  </si>
  <si>
    <t>1. Light goods vehicles and heavy goods vehicles.</t>
  </si>
  <si>
    <t>2. Taxis, minibuses and other modes of transport</t>
  </si>
  <si>
    <t>Threshold</t>
  </si>
  <si>
    <t>Symbol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</si>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</sst>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General_)"/>
  </numFmts>
  <fonts count="14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vertAlign val="superscript"/>
      <sz val="16"/>
      <name val="Arial"/>
      <family val="2"/>
    </font>
    <font>
      <b/>
      <sz val="10"/>
      <name val="Arial"/>
      <family val="2"/>
    </font>
    <font>
      <i/>
      <sz val="16"/>
      <name val="Arial"/>
      <family val="2"/>
    </font>
    <font>
      <i/>
      <sz val="16"/>
      <color rgb="FF0000FF"/>
      <name val="Arial"/>
      <family val="2"/>
    </font>
    <font>
      <i/>
      <sz val="10"/>
      <name val="Arial"/>
      <family val="2"/>
    </font>
    <font>
      <sz val="16"/>
      <color rgb="FF0000FF"/>
      <name val="Arial"/>
      <family val="2"/>
    </font>
    <font>
      <b/>
      <sz val="16"/>
      <color rgb="FF0000FF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2"/>
      <name val="Arial M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top"/>
    </xf>
    <xf numFmtId="43" fontId="1" fillId="0" borderId="0" applyFont="0" applyFill="0" applyBorder="0" applyAlignment="0" applyProtection="0"/>
    <xf numFmtId="165" fontId="13" fillId="0" borderId="0"/>
  </cellStyleXfs>
  <cellXfs count="58">
    <xf numFmtId="0" fontId="0" fillId="0" borderId="0" xfId="0">
      <alignment vertical="top"/>
    </xf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1" applyNumberFormat="1" applyFont="1"/>
    <xf numFmtId="0" fontId="2" fillId="0" borderId="0" xfId="0" applyFont="1" applyAlignment="1"/>
    <xf numFmtId="0" fontId="5" fillId="0" borderId="0" xfId="0" applyFont="1" applyAlignment="1"/>
    <xf numFmtId="164" fontId="3" fillId="0" borderId="0" xfId="1" applyNumberFormat="1" applyFont="1"/>
    <xf numFmtId="41" fontId="3" fillId="0" borderId="0" xfId="1" applyNumberFormat="1" applyFont="1"/>
    <xf numFmtId="0" fontId="6" fillId="0" borderId="0" xfId="0" applyFont="1" applyAlignment="1">
      <alignment horizontal="right"/>
    </xf>
    <xf numFmtId="164" fontId="7" fillId="0" borderId="0" xfId="1" applyNumberFormat="1" applyFont="1"/>
    <xf numFmtId="0" fontId="6" fillId="0" borderId="0" xfId="0" applyFont="1" applyAlignment="1"/>
    <xf numFmtId="0" fontId="8" fillId="0" borderId="0" xfId="0" applyFont="1" applyAlignment="1"/>
    <xf numFmtId="164" fontId="6" fillId="0" borderId="0" xfId="1" applyNumberFormat="1" applyFont="1"/>
    <xf numFmtId="0" fontId="3" fillId="0" borderId="0" xfId="0" applyFont="1" applyAlignment="1">
      <alignment horizontal="right"/>
    </xf>
    <xf numFmtId="1" fontId="9" fillId="0" borderId="0" xfId="1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1" fontId="9" fillId="0" borderId="1" xfId="1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" fontId="3" fillId="0" borderId="0" xfId="1" applyNumberFormat="1" applyFont="1" applyBorder="1"/>
    <xf numFmtId="1" fontId="3" fillId="0" borderId="1" xfId="1" applyNumberFormat="1" applyFont="1" applyBorder="1"/>
    <xf numFmtId="41" fontId="2" fillId="0" borderId="0" xfId="1" applyNumberFormat="1" applyFont="1"/>
    <xf numFmtId="41" fontId="7" fillId="0" borderId="0" xfId="1" applyNumberFormat="1" applyFont="1"/>
    <xf numFmtId="41" fontId="10" fillId="0" borderId="0" xfId="1" applyNumberFormat="1" applyFont="1"/>
    <xf numFmtId="41" fontId="9" fillId="0" borderId="1" xfId="1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164" fontId="2" fillId="0" borderId="0" xfId="1" applyNumberFormat="1" applyFont="1" applyAlignment="1">
      <alignment horizontal="right"/>
    </xf>
    <xf numFmtId="2" fontId="10" fillId="0" borderId="0" xfId="1" applyNumberFormat="1" applyFont="1"/>
    <xf numFmtId="164" fontId="1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2" fontId="9" fillId="0" borderId="0" xfId="1" applyNumberFormat="1" applyFont="1"/>
    <xf numFmtId="164" fontId="10" fillId="0" borderId="0" xfId="1" applyNumberFormat="1" applyFont="1"/>
    <xf numFmtId="1" fontId="6" fillId="0" borderId="0" xfId="1" applyNumberFormat="1" applyFont="1"/>
    <xf numFmtId="1" fontId="6" fillId="0" borderId="0" xfId="0" applyNumberFormat="1" applyFont="1" applyBorder="1" applyAlignment="1"/>
    <xf numFmtId="2" fontId="7" fillId="0" borderId="0" xfId="0" applyNumberFormat="1" applyFont="1" applyBorder="1" applyAlignment="1"/>
    <xf numFmtId="3" fontId="11" fillId="0" borderId="0" xfId="0" applyNumberFormat="1" applyFont="1" applyBorder="1" applyAlignment="1"/>
    <xf numFmtId="2" fontId="6" fillId="0" borderId="0" xfId="0" applyNumberFormat="1" applyFont="1" applyBorder="1" applyAlignment="1"/>
    <xf numFmtId="1" fontId="3" fillId="0" borderId="0" xfId="1" applyNumberFormat="1" applyFo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Alignment="1"/>
    <xf numFmtId="0" fontId="1" fillId="0" borderId="0" xfId="0" applyFont="1" applyBorder="1" applyAlignment="1"/>
    <xf numFmtId="165" fontId="12" fillId="0" borderId="0" xfId="2" applyFont="1"/>
    <xf numFmtId="165" fontId="12" fillId="0" borderId="0" xfId="2" quotePrefix="1" applyFont="1" applyAlignment="1">
      <alignment horizontal="right"/>
    </xf>
    <xf numFmtId="0" fontId="1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_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8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418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219"/>
  <sheetViews>
    <sheetView tabSelected="1" zoomScale="62" zoomScaleNormal="62" workbookViewId="0"/>
  </sheetViews>
  <sheetFormatPr defaultRowHeight="12.75"/>
  <cols>
    <col min="1" max="1" width="40.28515625" style="4" customWidth="1"/>
    <col min="2" max="2" width="16.85546875" style="4" customWidth="1"/>
    <col min="3" max="3" width="9.28515625" style="4" customWidth="1"/>
    <col min="4" max="4" width="9.7109375" style="4" customWidth="1"/>
    <col min="5" max="5" width="12.140625" style="4" customWidth="1"/>
    <col min="6" max="6" width="8.7109375" style="4" customWidth="1"/>
    <col min="7" max="7" width="11.28515625" style="4" customWidth="1"/>
    <col min="8" max="8" width="10.5703125" style="4" customWidth="1"/>
    <col min="9" max="9" width="13.140625" style="4" customWidth="1"/>
    <col min="10" max="10" width="13" style="4" customWidth="1"/>
    <col min="11" max="11" width="21.85546875" style="4" customWidth="1"/>
    <col min="12" max="12" width="9.140625" style="4"/>
    <col min="13" max="13" width="13.28515625" style="4" customWidth="1"/>
    <col min="14" max="16384" width="9.140625" style="4"/>
  </cols>
  <sheetData>
    <row r="1" spans="1:11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</row>
    <row r="2" spans="1:11" ht="12" customHeight="1" thickBot="1">
      <c r="A2" s="5"/>
      <c r="B2" s="6"/>
      <c r="C2" s="6"/>
      <c r="D2" s="6"/>
      <c r="E2" s="6"/>
      <c r="F2" s="6"/>
      <c r="G2" s="6"/>
      <c r="H2" s="6"/>
      <c r="I2" s="6"/>
      <c r="J2" s="2"/>
      <c r="K2" s="3"/>
    </row>
    <row r="3" spans="1:11" ht="23.25">
      <c r="A3" s="3"/>
      <c r="B3" s="7" t="s">
        <v>1</v>
      </c>
      <c r="C3" s="7" t="s">
        <v>2</v>
      </c>
      <c r="D3" s="7" t="s">
        <v>3</v>
      </c>
      <c r="E3" s="8" t="s">
        <v>4</v>
      </c>
      <c r="F3" s="7" t="s">
        <v>5</v>
      </c>
      <c r="G3" s="8" t="s">
        <v>6</v>
      </c>
      <c r="H3" s="8" t="s">
        <v>7</v>
      </c>
      <c r="I3" s="7" t="s">
        <v>8</v>
      </c>
      <c r="J3" s="8"/>
      <c r="K3" s="3"/>
    </row>
    <row r="4" spans="1:11" ht="21" thickBot="1">
      <c r="A4" s="6"/>
      <c r="B4" s="9"/>
      <c r="C4" s="9" t="s">
        <v>9</v>
      </c>
      <c r="D4" s="9" t="s">
        <v>10</v>
      </c>
      <c r="E4" s="10"/>
      <c r="F4" s="9" t="s">
        <v>11</v>
      </c>
      <c r="G4" s="10"/>
      <c r="H4" s="10"/>
      <c r="I4" s="9" t="s">
        <v>12</v>
      </c>
      <c r="J4" s="8"/>
      <c r="K4" s="3"/>
    </row>
    <row r="5" spans="1:11" s="14" customFormat="1" ht="18.75" customHeight="1">
      <c r="A5" s="11" t="s">
        <v>13</v>
      </c>
      <c r="B5" s="12">
        <v>64.599999999999994</v>
      </c>
      <c r="C5" s="12">
        <v>9.1999999999999993</v>
      </c>
      <c r="D5" s="12">
        <v>41.6</v>
      </c>
      <c r="E5" s="12">
        <v>161.6</v>
      </c>
      <c r="F5" s="12">
        <v>0.8</v>
      </c>
      <c r="G5" s="12">
        <v>11.6</v>
      </c>
      <c r="H5" s="12">
        <v>2.4</v>
      </c>
      <c r="I5" s="12">
        <v>291.8</v>
      </c>
      <c r="J5" s="13"/>
      <c r="K5" s="13"/>
    </row>
    <row r="6" spans="1:11" ht="20.25">
      <c r="A6" s="3">
        <v>2011</v>
      </c>
      <c r="B6" s="15">
        <v>43</v>
      </c>
      <c r="C6" s="15">
        <v>7</v>
      </c>
      <c r="D6" s="15">
        <v>33</v>
      </c>
      <c r="E6" s="15">
        <v>89</v>
      </c>
      <c r="F6" s="15">
        <v>1</v>
      </c>
      <c r="G6" s="15">
        <v>9</v>
      </c>
      <c r="H6" s="15">
        <v>3</v>
      </c>
      <c r="I6" s="15">
        <v>185</v>
      </c>
      <c r="J6" s="3"/>
      <c r="K6" s="3"/>
    </row>
    <row r="7" spans="1:11" ht="20.25">
      <c r="A7" s="3">
        <v>2012</v>
      </c>
      <c r="B7" s="15">
        <v>59</v>
      </c>
      <c r="C7" s="15">
        <v>9</v>
      </c>
      <c r="D7" s="15">
        <v>21</v>
      </c>
      <c r="E7" s="15">
        <v>73</v>
      </c>
      <c r="F7" s="15">
        <v>1</v>
      </c>
      <c r="G7" s="15">
        <v>13</v>
      </c>
      <c r="H7" s="16">
        <v>0</v>
      </c>
      <c r="I7" s="15">
        <v>176</v>
      </c>
      <c r="J7" s="3"/>
      <c r="K7" s="3"/>
    </row>
    <row r="8" spans="1:11" ht="20.25">
      <c r="A8" s="3">
        <v>2013</v>
      </c>
      <c r="B8" s="15">
        <v>38</v>
      </c>
      <c r="C8" s="15">
        <v>13</v>
      </c>
      <c r="D8" s="15">
        <v>23</v>
      </c>
      <c r="E8" s="15">
        <v>89</v>
      </c>
      <c r="F8" s="15">
        <v>2</v>
      </c>
      <c r="G8" s="15">
        <v>5</v>
      </c>
      <c r="H8" s="15">
        <v>2</v>
      </c>
      <c r="I8" s="15">
        <v>172</v>
      </c>
      <c r="J8" s="3"/>
      <c r="K8" s="3"/>
    </row>
    <row r="9" spans="1:11" ht="20.25">
      <c r="A9" s="3">
        <v>2014</v>
      </c>
      <c r="B9" s="15">
        <v>59</v>
      </c>
      <c r="C9" s="15">
        <v>8</v>
      </c>
      <c r="D9" s="15">
        <v>30</v>
      </c>
      <c r="E9" s="15">
        <v>94</v>
      </c>
      <c r="F9" s="15">
        <v>1</v>
      </c>
      <c r="G9" s="15">
        <v>2</v>
      </c>
      <c r="H9" s="15">
        <v>9</v>
      </c>
      <c r="I9" s="15">
        <v>203</v>
      </c>
      <c r="J9" s="3"/>
      <c r="K9" s="3"/>
    </row>
    <row r="10" spans="1:11" ht="20.25">
      <c r="A10" s="3">
        <v>2015</v>
      </c>
      <c r="B10" s="15">
        <v>44</v>
      </c>
      <c r="C10" s="15">
        <v>5</v>
      </c>
      <c r="D10" s="15">
        <v>27</v>
      </c>
      <c r="E10" s="15">
        <v>75</v>
      </c>
      <c r="F10" s="15">
        <v>1</v>
      </c>
      <c r="G10" s="15">
        <v>13</v>
      </c>
      <c r="H10" s="15">
        <v>3</v>
      </c>
      <c r="I10" s="15">
        <v>168</v>
      </c>
      <c r="J10" s="3"/>
      <c r="K10" s="3"/>
    </row>
    <row r="11" spans="1:11" ht="20.25">
      <c r="A11" s="3">
        <v>2016</v>
      </c>
      <c r="B11" s="15">
        <v>32</v>
      </c>
      <c r="C11" s="15">
        <v>8</v>
      </c>
      <c r="D11" s="15">
        <v>30</v>
      </c>
      <c r="E11" s="15">
        <v>106</v>
      </c>
      <c r="F11" s="15">
        <v>3</v>
      </c>
      <c r="G11" s="15">
        <v>6</v>
      </c>
      <c r="H11" s="15">
        <v>6</v>
      </c>
      <c r="I11" s="15">
        <v>191</v>
      </c>
      <c r="J11" s="3"/>
      <c r="K11" s="3"/>
    </row>
    <row r="12" spans="1:11" ht="20.25">
      <c r="A12" s="3">
        <v>2017</v>
      </c>
      <c r="B12" s="15">
        <v>38</v>
      </c>
      <c r="C12" s="15">
        <v>5</v>
      </c>
      <c r="D12" s="15">
        <v>29</v>
      </c>
      <c r="E12" s="15">
        <v>64</v>
      </c>
      <c r="F12" s="15">
        <v>2</v>
      </c>
      <c r="G12" s="15">
        <v>3</v>
      </c>
      <c r="H12" s="15">
        <v>4</v>
      </c>
      <c r="I12" s="15">
        <v>145</v>
      </c>
      <c r="J12" s="3"/>
      <c r="K12" s="3"/>
    </row>
    <row r="13" spans="1:11" ht="20.25">
      <c r="A13" s="3">
        <v>2018</v>
      </c>
      <c r="B13" s="15">
        <v>34</v>
      </c>
      <c r="C13" s="15">
        <v>6</v>
      </c>
      <c r="D13" s="15">
        <v>33</v>
      </c>
      <c r="E13" s="15">
        <v>75</v>
      </c>
      <c r="F13" s="15">
        <v>2</v>
      </c>
      <c r="G13" s="15">
        <v>5</v>
      </c>
      <c r="H13" s="15">
        <v>6</v>
      </c>
      <c r="I13" s="15">
        <v>161</v>
      </c>
      <c r="J13" s="3"/>
      <c r="K13" s="3"/>
    </row>
    <row r="14" spans="1:11" s="14" customFormat="1" ht="20.25">
      <c r="A14" s="11" t="s">
        <v>14</v>
      </c>
      <c r="B14" s="12">
        <v>41.4</v>
      </c>
      <c r="C14" s="12">
        <v>6.4</v>
      </c>
      <c r="D14" s="12">
        <v>29.8</v>
      </c>
      <c r="E14" s="12">
        <v>82.8</v>
      </c>
      <c r="F14" s="12">
        <v>1.8</v>
      </c>
      <c r="G14" s="12">
        <v>5.8</v>
      </c>
      <c r="H14" s="12">
        <v>5.6</v>
      </c>
      <c r="I14" s="12">
        <v>173.6</v>
      </c>
      <c r="J14" s="13"/>
      <c r="K14" s="13"/>
    </row>
    <row r="15" spans="1:11" s="20" customFormat="1" ht="20.25">
      <c r="A15" s="17" t="s">
        <v>15</v>
      </c>
      <c r="B15" s="18">
        <f t="shared" ref="B15:I15" si="0">(B5/100*60)</f>
        <v>38.759999999999991</v>
      </c>
      <c r="C15" s="18">
        <f t="shared" si="0"/>
        <v>5.52</v>
      </c>
      <c r="D15" s="18">
        <f t="shared" si="0"/>
        <v>24.96</v>
      </c>
      <c r="E15" s="18">
        <f t="shared" si="0"/>
        <v>96.96</v>
      </c>
      <c r="F15" s="18">
        <f t="shared" si="0"/>
        <v>0.48</v>
      </c>
      <c r="G15" s="18">
        <f t="shared" si="0"/>
        <v>6.9599999999999991</v>
      </c>
      <c r="H15" s="18">
        <f t="shared" si="0"/>
        <v>1.44</v>
      </c>
      <c r="I15" s="18">
        <f t="shared" si="0"/>
        <v>175.08</v>
      </c>
      <c r="J15" s="19"/>
      <c r="K15" s="19"/>
    </row>
    <row r="16" spans="1:11" ht="8.25" customHeight="1">
      <c r="A16" s="3"/>
      <c r="B16" s="3"/>
      <c r="C16" s="15"/>
      <c r="D16" s="15"/>
      <c r="E16" s="15"/>
      <c r="F16" s="15"/>
      <c r="G16" s="15"/>
      <c r="H16" s="15"/>
      <c r="I16" s="15"/>
      <c r="J16" s="3"/>
      <c r="K16" s="3"/>
    </row>
    <row r="17" spans="1:11" ht="20.25">
      <c r="A17" s="13" t="s">
        <v>16</v>
      </c>
      <c r="B17" s="15"/>
      <c r="C17" s="21"/>
      <c r="D17" s="15"/>
      <c r="E17" s="15"/>
      <c r="F17" s="15"/>
      <c r="G17" s="15"/>
      <c r="H17" s="15"/>
      <c r="I17" s="15"/>
      <c r="J17" s="3"/>
      <c r="K17" s="3"/>
    </row>
    <row r="18" spans="1:11" ht="20.25">
      <c r="A18" s="22" t="s">
        <v>17</v>
      </c>
      <c r="B18" s="23">
        <f>IF(ISERR((B13-B12)/B12*100),"n/a",IF(((B13-B12)/B12*100)=0,"-",((B13-B12)/B12*100)))</f>
        <v>-10.526315789473683</v>
      </c>
      <c r="C18" s="23">
        <f t="shared" ref="C18:I18" si="1">IF(ISERR((C13-C12)/C12*100),"n/a",IF(((C13-C12)/C12*100)=0,"-",((C13-C12)/C12*100)))</f>
        <v>20</v>
      </c>
      <c r="D18" s="23">
        <f t="shared" si="1"/>
        <v>13.793103448275861</v>
      </c>
      <c r="E18" s="23">
        <f t="shared" si="1"/>
        <v>17.1875</v>
      </c>
      <c r="F18" s="23" t="str">
        <f t="shared" si="1"/>
        <v>-</v>
      </c>
      <c r="G18" s="23">
        <f t="shared" si="1"/>
        <v>66.666666666666657</v>
      </c>
      <c r="H18" s="23">
        <f t="shared" si="1"/>
        <v>50</v>
      </c>
      <c r="I18" s="23">
        <f t="shared" si="1"/>
        <v>11.03448275862069</v>
      </c>
      <c r="J18" s="3"/>
      <c r="K18" s="3"/>
    </row>
    <row r="19" spans="1:11" ht="21" thickBot="1">
      <c r="A19" s="24" t="s">
        <v>18</v>
      </c>
      <c r="B19" s="25">
        <f t="shared" ref="B19:I19" si="2">(B13-B5)/B5*100</f>
        <v>-47.368421052631575</v>
      </c>
      <c r="C19" s="25">
        <f t="shared" si="2"/>
        <v>-34.782608695652165</v>
      </c>
      <c r="D19" s="25">
        <f t="shared" si="2"/>
        <v>-20.673076923076923</v>
      </c>
      <c r="E19" s="25">
        <f t="shared" si="2"/>
        <v>-53.589108910891092</v>
      </c>
      <c r="F19" s="25">
        <f t="shared" si="2"/>
        <v>149.99999999999997</v>
      </c>
      <c r="G19" s="25">
        <f t="shared" si="2"/>
        <v>-56.896551724137936</v>
      </c>
      <c r="H19" s="25">
        <f t="shared" si="2"/>
        <v>150</v>
      </c>
      <c r="I19" s="25">
        <f t="shared" si="2"/>
        <v>-44.825222755311863</v>
      </c>
      <c r="J19" s="3"/>
      <c r="K19" s="3"/>
    </row>
    <row r="20" spans="1:11" ht="20.25">
      <c r="A20" s="26"/>
      <c r="B20" s="27"/>
      <c r="C20" s="27"/>
      <c r="D20" s="27"/>
      <c r="E20" s="27"/>
      <c r="F20" s="27"/>
      <c r="G20" s="27"/>
      <c r="H20" s="27"/>
      <c r="I20" s="27"/>
      <c r="J20" s="3"/>
      <c r="K20" s="3"/>
    </row>
    <row r="21" spans="1:11" ht="21" thickBot="1">
      <c r="A21" s="5" t="s">
        <v>19</v>
      </c>
      <c r="B21" s="28"/>
      <c r="C21" s="28"/>
      <c r="D21" s="28"/>
      <c r="E21" s="28"/>
      <c r="F21" s="28"/>
      <c r="G21" s="28"/>
      <c r="H21" s="28"/>
      <c r="I21" s="28"/>
      <c r="J21" s="3"/>
      <c r="K21" s="3"/>
    </row>
    <row r="22" spans="1:11" ht="23.25">
      <c r="A22" s="3"/>
      <c r="B22" s="7" t="s">
        <v>1</v>
      </c>
      <c r="C22" s="7" t="s">
        <v>2</v>
      </c>
      <c r="D22" s="7" t="s">
        <v>3</v>
      </c>
      <c r="E22" s="8" t="s">
        <v>4</v>
      </c>
      <c r="F22" s="7" t="s">
        <v>5</v>
      </c>
      <c r="G22" s="8" t="s">
        <v>6</v>
      </c>
      <c r="H22" s="8" t="s">
        <v>7</v>
      </c>
      <c r="I22" s="7" t="s">
        <v>8</v>
      </c>
      <c r="J22" s="3"/>
      <c r="K22" s="3"/>
    </row>
    <row r="23" spans="1:11" ht="21" thickBot="1">
      <c r="A23" s="6"/>
      <c r="B23" s="9"/>
      <c r="C23" s="9" t="s">
        <v>9</v>
      </c>
      <c r="D23" s="9" t="s">
        <v>10</v>
      </c>
      <c r="E23" s="10"/>
      <c r="F23" s="9" t="s">
        <v>11</v>
      </c>
      <c r="G23" s="10"/>
      <c r="H23" s="10"/>
      <c r="I23" s="9" t="s">
        <v>12</v>
      </c>
      <c r="J23" s="3"/>
      <c r="K23" s="3"/>
    </row>
    <row r="24" spans="1:11" ht="20.25">
      <c r="A24" s="11" t="s">
        <v>13</v>
      </c>
      <c r="B24" s="12">
        <v>655.6</v>
      </c>
      <c r="C24" s="12">
        <v>134</v>
      </c>
      <c r="D24" s="12">
        <v>370.6</v>
      </c>
      <c r="E24" s="12">
        <v>1257.8</v>
      </c>
      <c r="F24" s="12">
        <v>55</v>
      </c>
      <c r="G24" s="12">
        <v>81.8</v>
      </c>
      <c r="H24" s="12">
        <v>50.6</v>
      </c>
      <c r="I24" s="12">
        <v>2605.4</v>
      </c>
      <c r="J24" s="3"/>
      <c r="K24" s="3"/>
    </row>
    <row r="25" spans="1:11" ht="20.25">
      <c r="A25" s="3">
        <v>2011</v>
      </c>
      <c r="B25" s="15">
        <v>515</v>
      </c>
      <c r="C25" s="15">
        <v>156</v>
      </c>
      <c r="D25" s="15">
        <v>291</v>
      </c>
      <c r="E25" s="15">
        <v>758</v>
      </c>
      <c r="F25" s="15">
        <v>51</v>
      </c>
      <c r="G25" s="15">
        <v>63</v>
      </c>
      <c r="H25" s="15">
        <v>44</v>
      </c>
      <c r="I25" s="15">
        <v>1878</v>
      </c>
      <c r="J25" s="3"/>
      <c r="K25" s="3"/>
    </row>
    <row r="26" spans="1:11" ht="20.25">
      <c r="A26" s="3">
        <v>2012</v>
      </c>
      <c r="B26" s="15">
        <v>461</v>
      </c>
      <c r="C26" s="15">
        <v>169</v>
      </c>
      <c r="D26" s="15">
        <v>343</v>
      </c>
      <c r="E26" s="15">
        <v>847</v>
      </c>
      <c r="F26" s="15">
        <v>44</v>
      </c>
      <c r="G26" s="15">
        <v>68</v>
      </c>
      <c r="H26" s="15">
        <v>49</v>
      </c>
      <c r="I26" s="15">
        <v>1981</v>
      </c>
      <c r="J26" s="3"/>
      <c r="K26" s="3"/>
    </row>
    <row r="27" spans="1:11" ht="20.25">
      <c r="A27" s="3">
        <v>2013</v>
      </c>
      <c r="B27" s="15">
        <v>401</v>
      </c>
      <c r="C27" s="15">
        <v>149</v>
      </c>
      <c r="D27" s="15">
        <v>281</v>
      </c>
      <c r="E27" s="15">
        <v>718</v>
      </c>
      <c r="F27" s="15">
        <v>34</v>
      </c>
      <c r="G27" s="15">
        <v>45</v>
      </c>
      <c r="H27" s="15">
        <v>39</v>
      </c>
      <c r="I27" s="15">
        <v>1667</v>
      </c>
      <c r="J27" s="3"/>
      <c r="K27" s="3"/>
    </row>
    <row r="28" spans="1:11" ht="20.25">
      <c r="A28" s="3">
        <v>2014</v>
      </c>
      <c r="B28" s="15">
        <v>420</v>
      </c>
      <c r="C28" s="15">
        <v>159</v>
      </c>
      <c r="D28" s="15">
        <v>327</v>
      </c>
      <c r="E28" s="15">
        <v>686</v>
      </c>
      <c r="F28" s="15">
        <v>28</v>
      </c>
      <c r="G28" s="15">
        <v>50</v>
      </c>
      <c r="H28" s="15">
        <v>31</v>
      </c>
      <c r="I28" s="15">
        <v>1701</v>
      </c>
      <c r="J28" s="3"/>
      <c r="K28" s="3"/>
    </row>
    <row r="29" spans="1:11" ht="20.25">
      <c r="A29" s="3">
        <v>2015</v>
      </c>
      <c r="B29" s="15">
        <v>424</v>
      </c>
      <c r="C29" s="15">
        <v>164</v>
      </c>
      <c r="D29" s="15">
        <v>258</v>
      </c>
      <c r="E29" s="15">
        <v>638</v>
      </c>
      <c r="F29" s="15">
        <v>49</v>
      </c>
      <c r="G29" s="15">
        <v>46</v>
      </c>
      <c r="H29" s="15">
        <v>23</v>
      </c>
      <c r="I29" s="15">
        <v>1602</v>
      </c>
      <c r="J29" s="3"/>
      <c r="K29" s="3"/>
    </row>
    <row r="30" spans="1:11" ht="20.25">
      <c r="A30" s="3">
        <v>2016</v>
      </c>
      <c r="B30" s="15">
        <v>397</v>
      </c>
      <c r="C30" s="15">
        <v>148</v>
      </c>
      <c r="D30" s="15">
        <v>268</v>
      </c>
      <c r="E30" s="15">
        <v>762</v>
      </c>
      <c r="F30" s="15">
        <v>42</v>
      </c>
      <c r="G30" s="15">
        <v>54</v>
      </c>
      <c r="H30" s="15">
        <v>26</v>
      </c>
      <c r="I30" s="15">
        <v>1697</v>
      </c>
      <c r="J30" s="3"/>
      <c r="K30" s="3"/>
    </row>
    <row r="31" spans="1:11" ht="20.25">
      <c r="A31" s="3">
        <v>2017</v>
      </c>
      <c r="B31" s="15">
        <v>380</v>
      </c>
      <c r="C31" s="15">
        <v>171</v>
      </c>
      <c r="D31" s="15">
        <v>281</v>
      </c>
      <c r="E31" s="15">
        <v>662</v>
      </c>
      <c r="F31" s="15">
        <v>23</v>
      </c>
      <c r="G31" s="15">
        <v>45</v>
      </c>
      <c r="H31" s="15">
        <v>32</v>
      </c>
      <c r="I31" s="15">
        <v>1594</v>
      </c>
      <c r="J31" s="3"/>
      <c r="K31" s="3"/>
    </row>
    <row r="32" spans="1:11" ht="20.25">
      <c r="A32" s="3">
        <v>2018</v>
      </c>
      <c r="B32" s="15">
        <v>362</v>
      </c>
      <c r="C32" s="15">
        <v>156</v>
      </c>
      <c r="D32" s="15">
        <v>283</v>
      </c>
      <c r="E32" s="15">
        <v>667</v>
      </c>
      <c r="F32" s="15">
        <v>35</v>
      </c>
      <c r="G32" s="15">
        <v>53</v>
      </c>
      <c r="H32" s="15">
        <v>26</v>
      </c>
      <c r="I32" s="15">
        <v>1582</v>
      </c>
      <c r="J32" s="3"/>
      <c r="K32" s="3"/>
    </row>
    <row r="33" spans="1:11" ht="20.25">
      <c r="A33" s="11" t="s">
        <v>14</v>
      </c>
      <c r="B33" s="12">
        <v>396.6</v>
      </c>
      <c r="C33" s="12">
        <v>159.6</v>
      </c>
      <c r="D33" s="12">
        <v>283.39999999999998</v>
      </c>
      <c r="E33" s="12">
        <v>683</v>
      </c>
      <c r="F33" s="12">
        <v>35.4</v>
      </c>
      <c r="G33" s="12">
        <v>49.6</v>
      </c>
      <c r="H33" s="12">
        <v>27.6</v>
      </c>
      <c r="I33" s="12">
        <v>1635.2</v>
      </c>
      <c r="J33" s="3"/>
      <c r="K33" s="3"/>
    </row>
    <row r="34" spans="1:11" ht="20.25">
      <c r="A34" s="17" t="s">
        <v>15</v>
      </c>
      <c r="B34" s="18">
        <f t="shared" ref="B34:I34" si="3">(B24/100*45)</f>
        <v>295.02</v>
      </c>
      <c r="C34" s="18">
        <f t="shared" si="3"/>
        <v>60.300000000000004</v>
      </c>
      <c r="D34" s="18">
        <f t="shared" si="3"/>
        <v>166.77</v>
      </c>
      <c r="E34" s="18">
        <f t="shared" si="3"/>
        <v>566.01</v>
      </c>
      <c r="F34" s="18">
        <f t="shared" si="3"/>
        <v>24.750000000000004</v>
      </c>
      <c r="G34" s="18">
        <f t="shared" si="3"/>
        <v>36.809999999999995</v>
      </c>
      <c r="H34" s="18">
        <f t="shared" si="3"/>
        <v>22.77</v>
      </c>
      <c r="I34" s="18">
        <f t="shared" si="3"/>
        <v>1172.43</v>
      </c>
      <c r="J34" s="3"/>
      <c r="K34" s="3"/>
    </row>
    <row r="35" spans="1:11" ht="20.25">
      <c r="A35" s="3"/>
      <c r="B35" s="3"/>
      <c r="C35" s="15"/>
      <c r="D35" s="15"/>
      <c r="E35" s="15"/>
      <c r="F35" s="15"/>
      <c r="G35" s="15"/>
      <c r="H35" s="15"/>
      <c r="I35" s="15"/>
      <c r="J35" s="3"/>
      <c r="K35" s="3"/>
    </row>
    <row r="36" spans="1:11" ht="20.25">
      <c r="A36" s="13" t="s">
        <v>16</v>
      </c>
      <c r="B36" s="15"/>
      <c r="C36" s="15"/>
      <c r="D36" s="15"/>
      <c r="E36" s="15"/>
      <c r="F36" s="15"/>
      <c r="G36" s="15"/>
      <c r="H36" s="15"/>
      <c r="I36" s="15"/>
      <c r="J36" s="3"/>
      <c r="K36" s="3"/>
    </row>
    <row r="37" spans="1:11" ht="20.25">
      <c r="A37" s="22" t="s">
        <v>17</v>
      </c>
      <c r="B37" s="23">
        <f>IF(ISERR((B32-B31)/B31*100),"n/a",IF(((B32-B31)/B31*100)=0,"-",((B32-B31)/B31*100)))</f>
        <v>-4.7368421052631584</v>
      </c>
      <c r="C37" s="23">
        <f t="shared" ref="C37:I37" si="4">IF(ISERR((C32-C31)/C31*100),"n/a",IF(((C32-C31)/C31*100)=0,"-",((C32-C31)/C31*100)))</f>
        <v>-8.7719298245614024</v>
      </c>
      <c r="D37" s="23">
        <f t="shared" si="4"/>
        <v>0.71174377224199281</v>
      </c>
      <c r="E37" s="23">
        <f t="shared" si="4"/>
        <v>0.75528700906344415</v>
      </c>
      <c r="F37" s="23">
        <f t="shared" si="4"/>
        <v>52.173913043478258</v>
      </c>
      <c r="G37" s="23">
        <f t="shared" si="4"/>
        <v>17.777777777777779</v>
      </c>
      <c r="H37" s="23">
        <f t="shared" si="4"/>
        <v>-18.75</v>
      </c>
      <c r="I37" s="23">
        <f t="shared" si="4"/>
        <v>-0.75282308657465491</v>
      </c>
      <c r="J37" s="3"/>
      <c r="K37" s="3"/>
    </row>
    <row r="38" spans="1:11" ht="21" thickBot="1">
      <c r="A38" s="24" t="s">
        <v>18</v>
      </c>
      <c r="B38" s="25">
        <f t="shared" ref="B38:I38" si="5">(B32-B24)/B24*100</f>
        <v>-44.783404514948138</v>
      </c>
      <c r="C38" s="25">
        <f t="shared" si="5"/>
        <v>16.417910447761194</v>
      </c>
      <c r="D38" s="25">
        <f t="shared" si="5"/>
        <v>-23.637344846195361</v>
      </c>
      <c r="E38" s="25">
        <f t="shared" si="5"/>
        <v>-46.970901574177134</v>
      </c>
      <c r="F38" s="25">
        <f t="shared" si="5"/>
        <v>-36.363636363636367</v>
      </c>
      <c r="G38" s="25">
        <f t="shared" si="5"/>
        <v>-35.207823960880191</v>
      </c>
      <c r="H38" s="25">
        <f t="shared" si="5"/>
        <v>-48.616600790513836</v>
      </c>
      <c r="I38" s="25">
        <f t="shared" si="5"/>
        <v>-39.279957012358949</v>
      </c>
      <c r="J38" s="3"/>
      <c r="K38" s="3"/>
    </row>
    <row r="39" spans="1:11" ht="20.25">
      <c r="A39" s="26"/>
      <c r="B39" s="27"/>
      <c r="C39" s="27"/>
      <c r="D39" s="27"/>
      <c r="E39" s="27"/>
      <c r="F39" s="27"/>
      <c r="G39" s="27"/>
      <c r="H39" s="27"/>
      <c r="I39" s="27"/>
      <c r="J39" s="3"/>
      <c r="K39" s="3"/>
    </row>
    <row r="40" spans="1:11" ht="21" thickBot="1">
      <c r="A40" s="5" t="s">
        <v>20</v>
      </c>
      <c r="B40" s="6"/>
      <c r="C40" s="6"/>
      <c r="D40" s="6"/>
      <c r="E40" s="6"/>
      <c r="F40" s="6"/>
      <c r="G40" s="6"/>
      <c r="H40" s="6"/>
      <c r="I40" s="6"/>
      <c r="J40" s="3"/>
      <c r="K40" s="3"/>
    </row>
    <row r="41" spans="1:11" ht="23.25">
      <c r="A41" s="3"/>
      <c r="B41" s="7" t="s">
        <v>1</v>
      </c>
      <c r="C41" s="7" t="s">
        <v>2</v>
      </c>
      <c r="D41" s="7" t="s">
        <v>3</v>
      </c>
      <c r="E41" s="8" t="s">
        <v>4</v>
      </c>
      <c r="F41" s="7" t="s">
        <v>5</v>
      </c>
      <c r="G41" s="8" t="s">
        <v>6</v>
      </c>
      <c r="H41" s="8" t="s">
        <v>7</v>
      </c>
      <c r="I41" s="7" t="s">
        <v>8</v>
      </c>
      <c r="J41" s="3"/>
      <c r="K41" s="3"/>
    </row>
    <row r="42" spans="1:11" ht="21" thickBot="1">
      <c r="A42" s="6"/>
      <c r="B42" s="9"/>
      <c r="C42" s="9" t="s">
        <v>9</v>
      </c>
      <c r="D42" s="9" t="s">
        <v>10</v>
      </c>
      <c r="E42" s="10"/>
      <c r="F42" s="9" t="s">
        <v>11</v>
      </c>
      <c r="G42" s="10"/>
      <c r="H42" s="10"/>
      <c r="I42" s="9" t="s">
        <v>12</v>
      </c>
      <c r="J42" s="3"/>
      <c r="K42" s="3"/>
    </row>
    <row r="43" spans="1:11" s="14" customFormat="1" ht="20.25" customHeight="1">
      <c r="A43" s="11" t="s">
        <v>13</v>
      </c>
      <c r="B43" s="29">
        <v>6</v>
      </c>
      <c r="C43" s="29">
        <v>2.4</v>
      </c>
      <c r="D43" s="29">
        <v>0.4</v>
      </c>
      <c r="E43" s="29">
        <v>6.2</v>
      </c>
      <c r="F43" s="29">
        <v>0</v>
      </c>
      <c r="G43" s="29">
        <v>0.2</v>
      </c>
      <c r="H43" s="29">
        <v>0.2</v>
      </c>
      <c r="I43" s="29">
        <v>15.4</v>
      </c>
      <c r="J43" s="13"/>
      <c r="K43" s="13"/>
    </row>
    <row r="44" spans="1:11" ht="20.25">
      <c r="A44" s="3">
        <v>2011</v>
      </c>
      <c r="B44" s="16">
        <v>2</v>
      </c>
      <c r="C44" s="16">
        <v>0</v>
      </c>
      <c r="D44" s="16">
        <v>0</v>
      </c>
      <c r="E44" s="16">
        <v>5</v>
      </c>
      <c r="F44" s="16">
        <v>0</v>
      </c>
      <c r="G44" s="16">
        <v>0</v>
      </c>
      <c r="H44" s="16">
        <v>0</v>
      </c>
      <c r="I44" s="16">
        <v>7</v>
      </c>
      <c r="J44" s="3"/>
      <c r="K44" s="3"/>
    </row>
    <row r="45" spans="1:11" ht="20.25">
      <c r="A45" s="3">
        <v>2012</v>
      </c>
      <c r="B45" s="16">
        <v>1</v>
      </c>
      <c r="C45" s="16">
        <v>1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2</v>
      </c>
      <c r="J45" s="3"/>
      <c r="K45" s="3"/>
    </row>
    <row r="46" spans="1:11" ht="20.25">
      <c r="A46" s="3">
        <v>2013</v>
      </c>
      <c r="B46" s="16">
        <v>5</v>
      </c>
      <c r="C46" s="16">
        <v>2</v>
      </c>
      <c r="D46" s="16">
        <v>0</v>
      </c>
      <c r="E46" s="16">
        <v>2</v>
      </c>
      <c r="F46" s="16">
        <v>0</v>
      </c>
      <c r="G46" s="16">
        <v>0</v>
      </c>
      <c r="H46" s="16">
        <v>0</v>
      </c>
      <c r="I46" s="16">
        <v>9</v>
      </c>
      <c r="J46" s="3"/>
      <c r="K46" s="3"/>
    </row>
    <row r="47" spans="1:11" ht="20.25">
      <c r="A47" s="3">
        <v>2014</v>
      </c>
      <c r="B47" s="16">
        <v>3</v>
      </c>
      <c r="C47" s="16">
        <v>0</v>
      </c>
      <c r="D47" s="16">
        <v>0</v>
      </c>
      <c r="E47" s="16">
        <v>4</v>
      </c>
      <c r="F47" s="16">
        <v>0</v>
      </c>
      <c r="G47" s="16">
        <v>0</v>
      </c>
      <c r="H47" s="16">
        <v>0</v>
      </c>
      <c r="I47" s="16">
        <v>7</v>
      </c>
      <c r="J47" s="3"/>
      <c r="K47" s="3"/>
    </row>
    <row r="48" spans="1:11" ht="20.25">
      <c r="A48" s="3">
        <v>2015</v>
      </c>
      <c r="B48" s="16">
        <v>3</v>
      </c>
      <c r="C48" s="16">
        <v>1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4</v>
      </c>
      <c r="J48" s="3"/>
      <c r="K48" s="3"/>
    </row>
    <row r="49" spans="1:11" ht="20.25">
      <c r="A49" s="3">
        <v>2016</v>
      </c>
      <c r="B49" s="16">
        <v>3</v>
      </c>
      <c r="C49" s="16">
        <v>1</v>
      </c>
      <c r="D49" s="16">
        <v>1</v>
      </c>
      <c r="E49" s="16">
        <v>7</v>
      </c>
      <c r="F49" s="16">
        <v>0</v>
      </c>
      <c r="G49" s="16">
        <v>0</v>
      </c>
      <c r="H49" s="16">
        <v>0</v>
      </c>
      <c r="I49" s="16">
        <v>12</v>
      </c>
      <c r="J49" s="3"/>
      <c r="K49" s="3"/>
    </row>
    <row r="50" spans="1:11" ht="20.25">
      <c r="A50" s="3">
        <v>2017</v>
      </c>
      <c r="B50" s="16">
        <v>2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2</v>
      </c>
      <c r="J50" s="3"/>
      <c r="K50" s="3"/>
    </row>
    <row r="51" spans="1:11" ht="20.25">
      <c r="A51" s="3">
        <v>2018</v>
      </c>
      <c r="B51" s="16">
        <v>2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1</v>
      </c>
      <c r="I51" s="16">
        <v>3</v>
      </c>
      <c r="J51" s="3"/>
      <c r="K51" s="3"/>
    </row>
    <row r="52" spans="1:11" s="14" customFormat="1" ht="20.25">
      <c r="A52" s="11" t="s">
        <v>14</v>
      </c>
      <c r="B52" s="29">
        <v>2.6</v>
      </c>
      <c r="C52" s="29">
        <v>0.4</v>
      </c>
      <c r="D52" s="29">
        <v>0.2</v>
      </c>
      <c r="E52" s="29">
        <v>2.2000000000000002</v>
      </c>
      <c r="F52" s="29">
        <v>0</v>
      </c>
      <c r="G52" s="29">
        <v>0</v>
      </c>
      <c r="H52" s="29">
        <v>0.2</v>
      </c>
      <c r="I52" s="29">
        <v>5.6</v>
      </c>
      <c r="J52" s="13"/>
      <c r="K52" s="13"/>
    </row>
    <row r="53" spans="1:11" s="20" customFormat="1" ht="20.25">
      <c r="A53" s="17" t="s">
        <v>15</v>
      </c>
      <c r="B53" s="30">
        <f t="shared" ref="B53:I53" si="6">(B43/100*50)</f>
        <v>3</v>
      </c>
      <c r="C53" s="30">
        <f t="shared" si="6"/>
        <v>1.2</v>
      </c>
      <c r="D53" s="30">
        <f t="shared" si="6"/>
        <v>0.2</v>
      </c>
      <c r="E53" s="30">
        <f t="shared" si="6"/>
        <v>3.1</v>
      </c>
      <c r="F53" s="30">
        <f t="shared" si="6"/>
        <v>0</v>
      </c>
      <c r="G53" s="30">
        <f t="shared" si="6"/>
        <v>0.1</v>
      </c>
      <c r="H53" s="30">
        <f t="shared" si="6"/>
        <v>0.1</v>
      </c>
      <c r="I53" s="30">
        <f t="shared" si="6"/>
        <v>7.7</v>
      </c>
      <c r="J53" s="19"/>
      <c r="K53" s="19"/>
    </row>
    <row r="54" spans="1:11" s="20" customFormat="1" ht="20.25">
      <c r="A54" s="11" t="s">
        <v>21</v>
      </c>
      <c r="B54" s="31">
        <f>AVERAGE(B49:B51)</f>
        <v>2.3333333333333335</v>
      </c>
      <c r="C54" s="31">
        <f t="shared" ref="C54:I54" si="7">AVERAGE(C49:C51)</f>
        <v>0.33333333333333331</v>
      </c>
      <c r="D54" s="31">
        <f t="shared" si="7"/>
        <v>0.33333333333333331</v>
      </c>
      <c r="E54" s="31">
        <f t="shared" si="7"/>
        <v>2.3333333333333335</v>
      </c>
      <c r="F54" s="31">
        <f t="shared" si="7"/>
        <v>0</v>
      </c>
      <c r="G54" s="31">
        <f t="shared" si="7"/>
        <v>0</v>
      </c>
      <c r="H54" s="31">
        <f t="shared" si="7"/>
        <v>0.33333333333333331</v>
      </c>
      <c r="I54" s="31">
        <f t="shared" si="7"/>
        <v>5.666666666666667</v>
      </c>
      <c r="J54" s="19"/>
      <c r="K54" s="19"/>
    </row>
    <row r="55" spans="1:11" ht="8.25" customHeight="1">
      <c r="A55" s="3"/>
      <c r="B55" s="15"/>
      <c r="C55" s="15"/>
      <c r="D55" s="15"/>
      <c r="E55" s="15"/>
      <c r="F55" s="15"/>
      <c r="G55" s="15"/>
      <c r="H55" s="15"/>
      <c r="I55" s="15"/>
      <c r="J55" s="3"/>
      <c r="K55" s="3"/>
    </row>
    <row r="56" spans="1:11" ht="20.25">
      <c r="A56" s="13" t="s">
        <v>16</v>
      </c>
      <c r="B56" s="15"/>
      <c r="C56" s="15"/>
      <c r="D56" s="15"/>
      <c r="E56" s="15"/>
      <c r="F56" s="15"/>
      <c r="G56" s="15"/>
      <c r="H56" s="15"/>
      <c r="I56" s="15"/>
      <c r="J56" s="3"/>
      <c r="K56" s="3"/>
    </row>
    <row r="57" spans="1:11" ht="21" thickBot="1">
      <c r="A57" s="24" t="s">
        <v>22</v>
      </c>
      <c r="B57" s="25">
        <f>(B54-B43)/B43*100</f>
        <v>-61.111111111111107</v>
      </c>
      <c r="C57" s="25">
        <f>(C54-C43)/C43*100</f>
        <v>-86.1111111111111</v>
      </c>
      <c r="D57" s="25">
        <f>(D54-D43)/D43*100</f>
        <v>-16.666666666666679</v>
      </c>
      <c r="E57" s="25">
        <f>(E54-E43)/E43*100</f>
        <v>-62.365591397849464</v>
      </c>
      <c r="F57" s="32">
        <v>0</v>
      </c>
      <c r="G57" s="25">
        <f>(G54-G43)/G43*100</f>
        <v>-100</v>
      </c>
      <c r="H57" s="25">
        <f>(H54-H43)/H43*100</f>
        <v>66.666666666666657</v>
      </c>
      <c r="I57" s="25">
        <f>(I54-I43)/I43*100</f>
        <v>-63.203463203463208</v>
      </c>
      <c r="J57" s="3"/>
      <c r="K57" s="3"/>
    </row>
    <row r="58" spans="1:11" ht="2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21" thickBot="1">
      <c r="A59" s="5" t="s">
        <v>23</v>
      </c>
      <c r="B59" s="6"/>
      <c r="C59" s="6"/>
      <c r="D59" s="6"/>
      <c r="E59" s="6"/>
      <c r="F59" s="6"/>
      <c r="G59" s="6"/>
      <c r="H59" s="6"/>
      <c r="I59" s="6"/>
      <c r="J59" s="3"/>
      <c r="K59" s="3"/>
    </row>
    <row r="60" spans="1:11" ht="23.25">
      <c r="A60" s="3"/>
      <c r="B60" s="7" t="s">
        <v>1</v>
      </c>
      <c r="C60" s="7" t="s">
        <v>2</v>
      </c>
      <c r="D60" s="7" t="s">
        <v>3</v>
      </c>
      <c r="E60" s="8" t="s">
        <v>4</v>
      </c>
      <c r="F60" s="7" t="s">
        <v>5</v>
      </c>
      <c r="G60" s="8" t="s">
        <v>6</v>
      </c>
      <c r="H60" s="8" t="s">
        <v>7</v>
      </c>
      <c r="I60" s="7" t="s">
        <v>8</v>
      </c>
      <c r="J60" s="3"/>
      <c r="K60" s="3"/>
    </row>
    <row r="61" spans="1:11" ht="21" thickBot="1">
      <c r="A61" s="6"/>
      <c r="B61" s="9"/>
      <c r="C61" s="9" t="s">
        <v>9</v>
      </c>
      <c r="D61" s="9" t="s">
        <v>10</v>
      </c>
      <c r="E61" s="10"/>
      <c r="F61" s="9" t="s">
        <v>11</v>
      </c>
      <c r="G61" s="10"/>
      <c r="H61" s="10"/>
      <c r="I61" s="9" t="s">
        <v>12</v>
      </c>
      <c r="J61" s="3"/>
      <c r="K61" s="3"/>
    </row>
    <row r="62" spans="1:11" ht="20.25">
      <c r="A62" s="11" t="s">
        <v>13</v>
      </c>
      <c r="B62" s="29">
        <v>218.4</v>
      </c>
      <c r="C62" s="29">
        <v>29.4</v>
      </c>
      <c r="D62" s="29">
        <v>7.8</v>
      </c>
      <c r="E62" s="29">
        <v>61.8</v>
      </c>
      <c r="F62" s="29">
        <v>3.2</v>
      </c>
      <c r="G62" s="29">
        <v>1.4</v>
      </c>
      <c r="H62" s="29">
        <v>3.4</v>
      </c>
      <c r="I62" s="29">
        <v>325.39999999999998</v>
      </c>
      <c r="J62" s="3"/>
      <c r="K62" s="3"/>
    </row>
    <row r="63" spans="1:11" ht="20.25">
      <c r="A63" s="3">
        <v>2011</v>
      </c>
      <c r="B63" s="16">
        <v>139</v>
      </c>
      <c r="C63" s="16">
        <v>23</v>
      </c>
      <c r="D63" s="16">
        <v>2</v>
      </c>
      <c r="E63" s="16">
        <v>34</v>
      </c>
      <c r="F63" s="16">
        <v>4</v>
      </c>
      <c r="G63" s="16">
        <v>0</v>
      </c>
      <c r="H63" s="16">
        <v>1</v>
      </c>
      <c r="I63" s="16">
        <v>203</v>
      </c>
      <c r="J63" s="3"/>
      <c r="K63" s="3"/>
    </row>
    <row r="64" spans="1:11" ht="20.25">
      <c r="A64" s="3">
        <v>2012</v>
      </c>
      <c r="B64" s="16">
        <v>132</v>
      </c>
      <c r="C64" s="16">
        <v>21</v>
      </c>
      <c r="D64" s="16">
        <v>1</v>
      </c>
      <c r="E64" s="16">
        <v>34</v>
      </c>
      <c r="F64" s="16">
        <v>1</v>
      </c>
      <c r="G64" s="16">
        <v>5</v>
      </c>
      <c r="H64" s="16">
        <v>0</v>
      </c>
      <c r="I64" s="16">
        <v>194</v>
      </c>
      <c r="J64" s="3"/>
      <c r="K64" s="3"/>
    </row>
    <row r="65" spans="1:11" ht="20.25">
      <c r="A65" s="3">
        <v>2013</v>
      </c>
      <c r="B65" s="16">
        <v>91</v>
      </c>
      <c r="C65" s="16">
        <v>11</v>
      </c>
      <c r="D65" s="16">
        <v>1</v>
      </c>
      <c r="E65" s="16">
        <v>33</v>
      </c>
      <c r="F65" s="16">
        <v>3</v>
      </c>
      <c r="G65" s="16">
        <v>0</v>
      </c>
      <c r="H65" s="16">
        <v>2</v>
      </c>
      <c r="I65" s="16">
        <v>141</v>
      </c>
      <c r="J65" s="3"/>
      <c r="K65" s="3"/>
    </row>
    <row r="66" spans="1:11" ht="20.25">
      <c r="A66" s="3">
        <v>2014</v>
      </c>
      <c r="B66" s="16">
        <v>116</v>
      </c>
      <c r="C66" s="16">
        <v>18</v>
      </c>
      <c r="D66" s="16">
        <v>4</v>
      </c>
      <c r="E66" s="16">
        <v>27</v>
      </c>
      <c r="F66" s="16">
        <v>2</v>
      </c>
      <c r="G66" s="16">
        <v>1</v>
      </c>
      <c r="H66" s="16">
        <v>3</v>
      </c>
      <c r="I66" s="16">
        <v>171</v>
      </c>
      <c r="J66" s="3"/>
      <c r="K66" s="3"/>
    </row>
    <row r="67" spans="1:11" ht="20.25">
      <c r="A67" s="3">
        <v>2015</v>
      </c>
      <c r="B67" s="16">
        <v>97</v>
      </c>
      <c r="C67" s="16">
        <v>11</v>
      </c>
      <c r="D67" s="16">
        <v>1</v>
      </c>
      <c r="E67" s="16">
        <v>27</v>
      </c>
      <c r="F67" s="16">
        <v>2</v>
      </c>
      <c r="G67" s="16">
        <v>0</v>
      </c>
      <c r="H67" s="16">
        <v>2</v>
      </c>
      <c r="I67" s="16">
        <v>140</v>
      </c>
      <c r="J67" s="3"/>
      <c r="K67" s="3"/>
    </row>
    <row r="68" spans="1:11" ht="20.25">
      <c r="A68" s="3">
        <v>2016</v>
      </c>
      <c r="B68" s="16">
        <v>105</v>
      </c>
      <c r="C68" s="16">
        <v>8</v>
      </c>
      <c r="D68" s="16">
        <v>4</v>
      </c>
      <c r="E68" s="16">
        <v>46</v>
      </c>
      <c r="F68" s="16">
        <v>2</v>
      </c>
      <c r="G68" s="16">
        <v>2</v>
      </c>
      <c r="H68" s="16">
        <v>0</v>
      </c>
      <c r="I68" s="16">
        <v>167</v>
      </c>
      <c r="J68" s="3"/>
      <c r="K68" s="3"/>
    </row>
    <row r="69" spans="1:11" ht="20.25">
      <c r="A69" s="3">
        <v>2017</v>
      </c>
      <c r="B69" s="16">
        <v>107</v>
      </c>
      <c r="C69" s="16">
        <v>10</v>
      </c>
      <c r="D69" s="16">
        <v>4</v>
      </c>
      <c r="E69" s="16">
        <v>29</v>
      </c>
      <c r="F69" s="16">
        <v>0</v>
      </c>
      <c r="G69" s="16">
        <v>3</v>
      </c>
      <c r="H69" s="16">
        <v>0</v>
      </c>
      <c r="I69" s="16">
        <v>153</v>
      </c>
      <c r="J69" s="3"/>
      <c r="K69" s="3"/>
    </row>
    <row r="70" spans="1:11" ht="20.25">
      <c r="A70" s="3">
        <v>2018</v>
      </c>
      <c r="B70" s="16">
        <v>96</v>
      </c>
      <c r="C70" s="16">
        <v>15</v>
      </c>
      <c r="D70" s="16">
        <v>1</v>
      </c>
      <c r="E70" s="16">
        <v>29</v>
      </c>
      <c r="F70" s="16">
        <v>0</v>
      </c>
      <c r="G70" s="16">
        <v>0</v>
      </c>
      <c r="H70" s="16">
        <v>1</v>
      </c>
      <c r="I70" s="16">
        <v>142</v>
      </c>
      <c r="J70" s="3"/>
      <c r="K70" s="3"/>
    </row>
    <row r="71" spans="1:11" ht="20.25">
      <c r="A71" s="11" t="s">
        <v>14</v>
      </c>
      <c r="B71" s="29">
        <v>104.2</v>
      </c>
      <c r="C71" s="29">
        <v>12.4</v>
      </c>
      <c r="D71" s="29">
        <v>2.8</v>
      </c>
      <c r="E71" s="29">
        <v>31.6</v>
      </c>
      <c r="F71" s="29">
        <v>1.2</v>
      </c>
      <c r="G71" s="29">
        <v>1.2</v>
      </c>
      <c r="H71" s="29">
        <v>1.2</v>
      </c>
      <c r="I71" s="29">
        <v>154.6</v>
      </c>
      <c r="J71" s="3"/>
      <c r="K71" s="3"/>
    </row>
    <row r="72" spans="1:11" ht="20.25">
      <c r="A72" s="17" t="s">
        <v>15</v>
      </c>
      <c r="B72" s="30">
        <f t="shared" ref="B72:I72" si="8">(B62/100*35)</f>
        <v>76.440000000000012</v>
      </c>
      <c r="C72" s="30">
        <f t="shared" si="8"/>
        <v>10.29</v>
      </c>
      <c r="D72" s="30">
        <f t="shared" si="8"/>
        <v>2.73</v>
      </c>
      <c r="E72" s="30">
        <f t="shared" si="8"/>
        <v>21.63</v>
      </c>
      <c r="F72" s="30">
        <f t="shared" si="8"/>
        <v>1.1200000000000001</v>
      </c>
      <c r="G72" s="30">
        <f t="shared" si="8"/>
        <v>0.48999999999999994</v>
      </c>
      <c r="H72" s="30">
        <f t="shared" si="8"/>
        <v>1.1900000000000002</v>
      </c>
      <c r="I72" s="30">
        <f t="shared" si="8"/>
        <v>113.88999999999999</v>
      </c>
      <c r="J72" s="3"/>
      <c r="K72" s="3"/>
    </row>
    <row r="73" spans="1:11" ht="20.25">
      <c r="A73" s="3"/>
      <c r="B73" s="15"/>
      <c r="C73" s="15"/>
      <c r="D73" s="15"/>
      <c r="E73" s="15"/>
      <c r="F73" s="15"/>
      <c r="G73" s="15"/>
      <c r="H73" s="15"/>
      <c r="I73" s="15"/>
      <c r="J73" s="3"/>
      <c r="K73" s="3"/>
    </row>
    <row r="74" spans="1:11" ht="20.25">
      <c r="A74" s="13" t="s">
        <v>16</v>
      </c>
      <c r="B74" s="15"/>
      <c r="C74" s="15"/>
      <c r="D74" s="15"/>
      <c r="E74" s="15"/>
      <c r="F74" s="15"/>
      <c r="G74" s="15"/>
      <c r="H74" s="15"/>
      <c r="I74" s="15"/>
      <c r="J74" s="3"/>
      <c r="K74" s="3"/>
    </row>
    <row r="75" spans="1:11" ht="19.5" customHeight="1">
      <c r="A75" s="22" t="s">
        <v>17</v>
      </c>
      <c r="B75" s="23">
        <f>IF(ISERR((B70-B69)/B69*100),"n/a",IF(((B70-B69)/B69*100)=0,"-",((B70-B69)/B69*100)))</f>
        <v>-10.2803738317757</v>
      </c>
      <c r="C75" s="23">
        <f t="shared" ref="C75:I75" si="9">IF(ISERR((C70-C69)/C69*100),"n/a",IF(((C70-C69)/C69*100)=0,"-",((C70-C69)/C69*100)))</f>
        <v>50</v>
      </c>
      <c r="D75" s="23">
        <f t="shared" si="9"/>
        <v>-75</v>
      </c>
      <c r="E75" s="23" t="str">
        <f t="shared" si="9"/>
        <v>-</v>
      </c>
      <c r="F75" s="23" t="str">
        <f t="shared" si="9"/>
        <v>n/a</v>
      </c>
      <c r="G75" s="23">
        <f t="shared" si="9"/>
        <v>-100</v>
      </c>
      <c r="H75" s="23" t="str">
        <f t="shared" si="9"/>
        <v>n/a</v>
      </c>
      <c r="I75" s="23">
        <f t="shared" si="9"/>
        <v>-7.18954248366013</v>
      </c>
      <c r="J75" s="3"/>
      <c r="K75" s="3"/>
    </row>
    <row r="76" spans="1:11" ht="21" customHeight="1" thickBot="1">
      <c r="A76" s="24" t="s">
        <v>18</v>
      </c>
      <c r="B76" s="25">
        <f t="shared" ref="B76:I76" si="10">(B70-B62)/B62*100</f>
        <v>-56.043956043956044</v>
      </c>
      <c r="C76" s="25">
        <f t="shared" si="10"/>
        <v>-48.979591836734691</v>
      </c>
      <c r="D76" s="25">
        <f t="shared" si="10"/>
        <v>-87.179487179487182</v>
      </c>
      <c r="E76" s="25">
        <f t="shared" si="10"/>
        <v>-53.074433656957929</v>
      </c>
      <c r="F76" s="25">
        <f t="shared" si="10"/>
        <v>-100</v>
      </c>
      <c r="G76" s="25">
        <f t="shared" si="10"/>
        <v>-100</v>
      </c>
      <c r="H76" s="25">
        <f t="shared" si="10"/>
        <v>-70.588235294117652</v>
      </c>
      <c r="I76" s="25">
        <f t="shared" si="10"/>
        <v>-56.361401352181929</v>
      </c>
      <c r="J76" s="3"/>
      <c r="K76" s="3"/>
    </row>
    <row r="77" spans="1:11" ht="1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21" thickBot="1">
      <c r="A78" s="5" t="s">
        <v>24</v>
      </c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ht="23.25">
      <c r="A79" s="3"/>
      <c r="B79" s="7" t="s">
        <v>1</v>
      </c>
      <c r="C79" s="7" t="s">
        <v>2</v>
      </c>
      <c r="D79" s="7" t="s">
        <v>3</v>
      </c>
      <c r="E79" s="8" t="s">
        <v>4</v>
      </c>
      <c r="F79" s="7" t="s">
        <v>5</v>
      </c>
      <c r="G79" s="8" t="s">
        <v>6</v>
      </c>
      <c r="H79" s="8" t="s">
        <v>7</v>
      </c>
      <c r="I79" s="7" t="s">
        <v>8</v>
      </c>
      <c r="J79" s="7" t="s">
        <v>25</v>
      </c>
      <c r="K79" s="7" t="s">
        <v>26</v>
      </c>
    </row>
    <row r="80" spans="1:11" ht="21" thickBot="1">
      <c r="A80" s="6"/>
      <c r="B80" s="9"/>
      <c r="C80" s="9" t="s">
        <v>9</v>
      </c>
      <c r="D80" s="9" t="s">
        <v>10</v>
      </c>
      <c r="E80" s="10"/>
      <c r="F80" s="9" t="s">
        <v>11</v>
      </c>
      <c r="G80" s="10"/>
      <c r="H80" s="10"/>
      <c r="I80" s="9" t="s">
        <v>12</v>
      </c>
      <c r="J80" s="9"/>
      <c r="K80" s="9" t="s">
        <v>27</v>
      </c>
    </row>
    <row r="81" spans="1:13" ht="20.25">
      <c r="A81" s="2"/>
      <c r="B81" s="1"/>
      <c r="C81" s="1"/>
      <c r="D81" s="1"/>
      <c r="E81" s="1"/>
      <c r="F81" s="1"/>
      <c r="G81" s="1"/>
      <c r="H81" s="1"/>
      <c r="I81" s="33" t="s">
        <v>28</v>
      </c>
      <c r="J81" s="33" t="s">
        <v>29</v>
      </c>
      <c r="K81" s="33" t="s">
        <v>30</v>
      </c>
    </row>
    <row r="82" spans="1:13" ht="20.25">
      <c r="A82" s="11" t="s">
        <v>13</v>
      </c>
      <c r="B82" s="12">
        <v>2135.1999999999998</v>
      </c>
      <c r="C82" s="12">
        <v>613.20000000000005</v>
      </c>
      <c r="D82" s="12">
        <v>637.20000000000005</v>
      </c>
      <c r="E82" s="12">
        <v>9187</v>
      </c>
      <c r="F82" s="12">
        <v>693.2</v>
      </c>
      <c r="G82" s="12">
        <v>502.6</v>
      </c>
      <c r="H82" s="12">
        <v>431.4</v>
      </c>
      <c r="I82" s="12">
        <v>14199.8</v>
      </c>
      <c r="J82" s="34">
        <v>43735.8</v>
      </c>
      <c r="K82" s="35">
        <f t="shared" ref="K82:K91" si="11">I82/J82*100</f>
        <v>32.467223647446708</v>
      </c>
      <c r="M82" s="36"/>
    </row>
    <row r="83" spans="1:13" ht="20.25">
      <c r="A83" s="3">
        <v>2011</v>
      </c>
      <c r="B83" s="15">
        <v>1507</v>
      </c>
      <c r="C83" s="15">
        <v>661</v>
      </c>
      <c r="D83" s="15">
        <v>482</v>
      </c>
      <c r="E83" s="15">
        <v>6930</v>
      </c>
      <c r="F83" s="15">
        <v>453</v>
      </c>
      <c r="G83" s="15">
        <v>385</v>
      </c>
      <c r="H83" s="15">
        <v>304</v>
      </c>
      <c r="I83" s="15">
        <v>10722</v>
      </c>
      <c r="J83" s="37">
        <v>43390</v>
      </c>
      <c r="K83" s="38">
        <f t="shared" si="11"/>
        <v>24.710762848582625</v>
      </c>
    </row>
    <row r="84" spans="1:13" ht="20.25">
      <c r="A84" s="3">
        <v>2012</v>
      </c>
      <c r="B84" s="37">
        <v>1459</v>
      </c>
      <c r="C84" s="37">
        <v>727</v>
      </c>
      <c r="D84" s="37">
        <v>503</v>
      </c>
      <c r="E84" s="37">
        <v>6745</v>
      </c>
      <c r="F84" s="37">
        <v>396</v>
      </c>
      <c r="G84" s="37">
        <v>411</v>
      </c>
      <c r="H84" s="37">
        <v>314</v>
      </c>
      <c r="I84" s="37">
        <v>10555</v>
      </c>
      <c r="J84" s="37">
        <v>43549</v>
      </c>
      <c r="K84" s="38">
        <f t="shared" si="11"/>
        <v>24.237066293141059</v>
      </c>
    </row>
    <row r="85" spans="1:13" ht="20.25">
      <c r="A85" s="3">
        <v>2013</v>
      </c>
      <c r="B85" s="37">
        <v>1295</v>
      </c>
      <c r="C85" s="37">
        <v>724</v>
      </c>
      <c r="D85" s="37">
        <v>471</v>
      </c>
      <c r="E85" s="37">
        <v>6157</v>
      </c>
      <c r="F85" s="37">
        <v>358</v>
      </c>
      <c r="G85" s="37">
        <v>391</v>
      </c>
      <c r="H85" s="37">
        <v>257</v>
      </c>
      <c r="I85" s="37">
        <v>9653</v>
      </c>
      <c r="J85" s="37">
        <v>43840</v>
      </c>
      <c r="K85" s="38">
        <f t="shared" si="11"/>
        <v>22.018704379562042</v>
      </c>
    </row>
    <row r="86" spans="1:13" ht="20.25">
      <c r="A86" s="3">
        <v>2014</v>
      </c>
      <c r="B86" s="37">
        <v>1266</v>
      </c>
      <c r="C86" s="37">
        <v>728</v>
      </c>
      <c r="D86" s="37">
        <v>469</v>
      </c>
      <c r="E86" s="37">
        <v>6006</v>
      </c>
      <c r="F86" s="37">
        <v>262</v>
      </c>
      <c r="G86" s="37">
        <v>402</v>
      </c>
      <c r="H86" s="37">
        <v>265</v>
      </c>
      <c r="I86" s="37">
        <v>9398</v>
      </c>
      <c r="J86" s="37">
        <v>44839</v>
      </c>
      <c r="K86" s="38">
        <f t="shared" si="11"/>
        <v>20.959432636767101</v>
      </c>
    </row>
    <row r="87" spans="1:13" ht="20.25">
      <c r="A87" s="3">
        <v>2015</v>
      </c>
      <c r="B87" s="37">
        <v>1222</v>
      </c>
      <c r="C87" s="37">
        <v>628</v>
      </c>
      <c r="D87" s="37">
        <v>450</v>
      </c>
      <c r="E87" s="37">
        <v>6000</v>
      </c>
      <c r="F87" s="37">
        <v>282</v>
      </c>
      <c r="G87" s="37">
        <v>411</v>
      </c>
      <c r="H87" s="37">
        <v>214</v>
      </c>
      <c r="I87" s="37">
        <v>9207</v>
      </c>
      <c r="J87" s="37">
        <v>45374</v>
      </c>
      <c r="K87" s="38">
        <f t="shared" si="11"/>
        <v>20.291356283334068</v>
      </c>
    </row>
    <row r="88" spans="1:13" ht="20.25">
      <c r="A88" s="3">
        <v>2016</v>
      </c>
      <c r="B88" s="37">
        <v>1233</v>
      </c>
      <c r="C88" s="37">
        <v>634</v>
      </c>
      <c r="D88" s="37">
        <v>411</v>
      </c>
      <c r="E88" s="37">
        <v>5829</v>
      </c>
      <c r="F88" s="37">
        <v>257</v>
      </c>
      <c r="G88" s="37">
        <v>413</v>
      </c>
      <c r="H88" s="37">
        <v>232</v>
      </c>
      <c r="I88" s="37">
        <v>9009</v>
      </c>
      <c r="J88" s="37">
        <v>46459</v>
      </c>
      <c r="K88" s="38">
        <f t="shared" si="11"/>
        <v>19.391291246044901</v>
      </c>
    </row>
    <row r="89" spans="1:13" ht="20.25">
      <c r="A89" s="3">
        <v>2017</v>
      </c>
      <c r="B89" s="37">
        <v>945</v>
      </c>
      <c r="C89" s="37">
        <v>552</v>
      </c>
      <c r="D89" s="37">
        <v>310</v>
      </c>
      <c r="E89" s="37">
        <v>4981</v>
      </c>
      <c r="F89" s="37">
        <v>332</v>
      </c>
      <c r="G89" s="37">
        <v>354</v>
      </c>
      <c r="H89" s="37">
        <v>220</v>
      </c>
      <c r="I89" s="37">
        <v>7694</v>
      </c>
      <c r="J89" s="37">
        <v>47986</v>
      </c>
      <c r="K89" s="38">
        <f t="shared" si="11"/>
        <v>16.03384320426791</v>
      </c>
    </row>
    <row r="90" spans="1:13" ht="20.25">
      <c r="A90" s="3">
        <v>2018</v>
      </c>
      <c r="B90" s="37">
        <v>857</v>
      </c>
      <c r="C90" s="37">
        <v>475</v>
      </c>
      <c r="D90" s="37">
        <v>324</v>
      </c>
      <c r="E90" s="37">
        <v>4337</v>
      </c>
      <c r="F90" s="37">
        <v>193</v>
      </c>
      <c r="G90" s="37">
        <v>334</v>
      </c>
      <c r="H90" s="37">
        <v>148</v>
      </c>
      <c r="I90" s="37">
        <v>6668</v>
      </c>
      <c r="J90" s="37">
        <v>48137</v>
      </c>
      <c r="K90" s="38">
        <f t="shared" si="11"/>
        <v>13.852130377879801</v>
      </c>
    </row>
    <row r="91" spans="1:13" s="14" customFormat="1" ht="20.25">
      <c r="A91" s="11" t="s">
        <v>31</v>
      </c>
      <c r="B91" s="12">
        <v>1104.5999999999999</v>
      </c>
      <c r="C91" s="12">
        <v>603.4</v>
      </c>
      <c r="D91" s="12">
        <v>392.8</v>
      </c>
      <c r="E91" s="12">
        <v>5430.6</v>
      </c>
      <c r="F91" s="12">
        <v>265.2</v>
      </c>
      <c r="G91" s="12">
        <v>382.8</v>
      </c>
      <c r="H91" s="12">
        <v>215.8</v>
      </c>
      <c r="I91" s="12">
        <v>8395.2000000000007</v>
      </c>
      <c r="J91" s="39">
        <f>AVERAGE(J84:J89)</f>
        <v>45341.166666666664</v>
      </c>
      <c r="K91" s="35">
        <f t="shared" si="11"/>
        <v>18.515624138476074</v>
      </c>
    </row>
    <row r="92" spans="1:13" s="20" customFormat="1" ht="20.25" customHeight="1">
      <c r="A92" s="17" t="s">
        <v>15</v>
      </c>
      <c r="B92" s="40"/>
      <c r="C92" s="40"/>
      <c r="D92" s="40"/>
      <c r="E92" s="40"/>
      <c r="F92" s="40"/>
      <c r="G92" s="40"/>
      <c r="H92" s="40"/>
      <c r="I92" s="40"/>
      <c r="J92" s="41"/>
      <c r="K92" s="42">
        <f>SUM(K82/100*90)</f>
        <v>29.220501282702038</v>
      </c>
      <c r="L92" s="43"/>
    </row>
    <row r="93" spans="1:13" s="20" customFormat="1" ht="7.5" customHeight="1">
      <c r="A93" s="3"/>
      <c r="B93" s="40"/>
      <c r="C93" s="40"/>
      <c r="D93" s="40"/>
      <c r="E93" s="40"/>
      <c r="F93" s="40"/>
      <c r="G93" s="40"/>
      <c r="H93" s="40"/>
      <c r="I93" s="40"/>
      <c r="J93" s="41"/>
      <c r="K93" s="44"/>
      <c r="L93" s="43"/>
    </row>
    <row r="94" spans="1:13" ht="20.25">
      <c r="A94" s="13" t="s">
        <v>16</v>
      </c>
      <c r="B94" s="45"/>
      <c r="C94" s="45"/>
      <c r="D94" s="45"/>
      <c r="E94" s="45"/>
      <c r="F94" s="45"/>
      <c r="G94" s="45"/>
      <c r="H94" s="45"/>
      <c r="I94" s="45"/>
      <c r="J94" s="46"/>
      <c r="K94" s="47"/>
    </row>
    <row r="95" spans="1:13" s="48" customFormat="1" ht="20.25">
      <c r="A95" s="22" t="s">
        <v>17</v>
      </c>
      <c r="B95" s="23">
        <f>IF(ISERR((B90-B89)/B89*100),"n/a",IF(((B90-B89)/B89*100)=0,"-",((B90-B89)/B89*100)))</f>
        <v>-9.3121693121693117</v>
      </c>
      <c r="C95" s="23">
        <f t="shared" ref="C95:K95" si="12">IF(ISERR((C90-C89)/C89*100),"n/a",IF(((C90-C89)/C89*100)=0,"-",((C90-C89)/C89*100)))</f>
        <v>-13.949275362318842</v>
      </c>
      <c r="D95" s="23">
        <f t="shared" si="12"/>
        <v>4.5161290322580641</v>
      </c>
      <c r="E95" s="23">
        <f t="shared" si="12"/>
        <v>-12.92913069664726</v>
      </c>
      <c r="F95" s="23">
        <f t="shared" si="12"/>
        <v>-41.867469879518069</v>
      </c>
      <c r="G95" s="23">
        <f t="shared" si="12"/>
        <v>-5.6497175141242941</v>
      </c>
      <c r="H95" s="23">
        <f t="shared" si="12"/>
        <v>-32.727272727272727</v>
      </c>
      <c r="I95" s="23">
        <f t="shared" si="12"/>
        <v>-13.335066285417208</v>
      </c>
      <c r="J95" s="23">
        <f t="shared" si="12"/>
        <v>0.31467511357479266</v>
      </c>
      <c r="K95" s="23">
        <f t="shared" si="12"/>
        <v>-13.606923796082636</v>
      </c>
    </row>
    <row r="96" spans="1:13" ht="21" thickBot="1">
      <c r="A96" s="24" t="s">
        <v>18</v>
      </c>
      <c r="B96" s="25">
        <f t="shared" ref="B96:K96" si="13">(B90-B82)/B82*100</f>
        <v>-59.863244660921687</v>
      </c>
      <c r="C96" s="25">
        <f t="shared" si="13"/>
        <v>-22.537508153946519</v>
      </c>
      <c r="D96" s="25">
        <f t="shared" si="13"/>
        <v>-49.152542372881356</v>
      </c>
      <c r="E96" s="25">
        <f t="shared" si="13"/>
        <v>-52.791988679656029</v>
      </c>
      <c r="F96" s="25">
        <f t="shared" si="13"/>
        <v>-72.158107328332378</v>
      </c>
      <c r="G96" s="25">
        <f t="shared" si="13"/>
        <v>-33.545563072025466</v>
      </c>
      <c r="H96" s="25">
        <f t="shared" si="13"/>
        <v>-65.693092257765414</v>
      </c>
      <c r="I96" s="25">
        <f t="shared" si="13"/>
        <v>-53.041592135100487</v>
      </c>
      <c r="J96" s="25">
        <f t="shared" si="13"/>
        <v>10.063151925882222</v>
      </c>
      <c r="K96" s="25">
        <f t="shared" si="13"/>
        <v>-57.335032621524562</v>
      </c>
    </row>
    <row r="97" spans="1:11" ht="5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20.25">
      <c r="A98" s="3" t="s">
        <v>32</v>
      </c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20.25">
      <c r="A99" s="3" t="s">
        <v>33</v>
      </c>
      <c r="B99" s="3"/>
      <c r="C99" s="3"/>
      <c r="D99" s="3"/>
      <c r="E99" s="3"/>
      <c r="F99" s="3"/>
      <c r="G99" s="3"/>
      <c r="H99" s="3"/>
      <c r="I99" s="3"/>
      <c r="J99" s="3"/>
      <c r="K99" s="3"/>
    </row>
    <row r="101" spans="1:11" ht="15">
      <c r="A101" s="49" t="s">
        <v>34</v>
      </c>
      <c r="B101" s="49">
        <v>50</v>
      </c>
    </row>
    <row r="102" spans="1:11" ht="15">
      <c r="A102" s="49" t="s">
        <v>35</v>
      </c>
      <c r="B102" s="50" t="s">
        <v>36</v>
      </c>
    </row>
    <row r="106" spans="1:11" ht="15">
      <c r="A106" s="51"/>
    </row>
    <row r="113" spans="1:9">
      <c r="A113" s="52"/>
      <c r="B113" s="52"/>
      <c r="C113" s="52"/>
      <c r="D113" s="52"/>
      <c r="E113" s="52"/>
      <c r="F113" s="52"/>
      <c r="G113" s="52"/>
      <c r="H113" s="52"/>
      <c r="I113" s="52"/>
    </row>
    <row r="114" spans="1:9">
      <c r="A114" s="53"/>
      <c r="B114" s="54"/>
      <c r="C114" s="54"/>
      <c r="D114" s="54"/>
      <c r="E114" s="54"/>
      <c r="F114" s="54"/>
      <c r="G114" s="54"/>
      <c r="H114" s="54"/>
      <c r="I114" s="54"/>
    </row>
    <row r="115" spans="1:9">
      <c r="A115" s="48"/>
      <c r="B115" s="48"/>
      <c r="C115" s="48"/>
      <c r="D115" s="48"/>
      <c r="E115" s="48"/>
      <c r="F115" s="48"/>
      <c r="G115" s="48"/>
      <c r="H115" s="48"/>
      <c r="I115" s="48"/>
    </row>
    <row r="116" spans="1:9">
      <c r="A116" s="48"/>
      <c r="B116" s="48"/>
      <c r="C116" s="48"/>
      <c r="D116" s="48"/>
      <c r="E116" s="48"/>
      <c r="F116" s="48"/>
      <c r="G116" s="48"/>
      <c r="H116" s="48"/>
      <c r="I116" s="48"/>
    </row>
    <row r="117" spans="1:9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>
      <c r="A118" s="56"/>
      <c r="B118" s="53"/>
      <c r="C118" s="53"/>
      <c r="D118" s="53"/>
      <c r="E118" s="53"/>
      <c r="F118" s="53"/>
      <c r="G118" s="53"/>
      <c r="H118" s="53"/>
      <c r="I118" s="53"/>
    </row>
    <row r="119" spans="1:9">
      <c r="A119" s="57"/>
      <c r="B119" s="53"/>
      <c r="C119" s="53"/>
      <c r="D119" s="53"/>
      <c r="E119" s="53"/>
      <c r="F119" s="53"/>
      <c r="G119" s="53"/>
      <c r="H119" s="53"/>
      <c r="I119" s="53"/>
    </row>
    <row r="120" spans="1:9">
      <c r="A120" s="57"/>
      <c r="B120" s="53"/>
      <c r="C120" s="53"/>
      <c r="D120" s="53"/>
      <c r="E120" s="53"/>
      <c r="F120" s="53"/>
      <c r="G120" s="53"/>
      <c r="H120" s="53"/>
      <c r="I120" s="53"/>
    </row>
    <row r="121" spans="1:9">
      <c r="A121" s="57"/>
      <c r="B121" s="53"/>
      <c r="C121" s="53"/>
      <c r="D121" s="53"/>
      <c r="E121" s="53"/>
      <c r="F121" s="53"/>
      <c r="G121" s="53"/>
      <c r="H121" s="53"/>
      <c r="I121" s="53"/>
    </row>
    <row r="122" spans="1:9">
      <c r="A122" s="57"/>
      <c r="B122" s="53"/>
      <c r="C122" s="53"/>
      <c r="D122" s="53"/>
      <c r="E122" s="53"/>
      <c r="F122" s="53"/>
      <c r="G122" s="53"/>
      <c r="H122" s="53"/>
      <c r="I122" s="53"/>
    </row>
    <row r="123" spans="1:9">
      <c r="A123" s="57"/>
      <c r="B123" s="53"/>
      <c r="C123" s="53"/>
      <c r="D123" s="53"/>
      <c r="E123" s="53"/>
      <c r="F123" s="53"/>
      <c r="G123" s="53"/>
      <c r="H123" s="53"/>
      <c r="I123" s="53"/>
    </row>
    <row r="124" spans="1:9">
      <c r="A124" s="57"/>
      <c r="B124" s="53"/>
      <c r="C124" s="53"/>
      <c r="D124" s="53"/>
      <c r="E124" s="53"/>
      <c r="F124" s="53"/>
      <c r="G124" s="53"/>
      <c r="H124" s="53"/>
      <c r="I124" s="53"/>
    </row>
    <row r="125" spans="1:9">
      <c r="A125" s="57"/>
      <c r="B125" s="53"/>
      <c r="C125" s="53"/>
      <c r="D125" s="53"/>
      <c r="E125" s="53"/>
      <c r="F125" s="53"/>
      <c r="G125" s="53"/>
      <c r="H125" s="53"/>
      <c r="I125" s="53"/>
    </row>
    <row r="126" spans="1:9">
      <c r="A126" s="57"/>
      <c r="B126" s="53"/>
      <c r="C126" s="53"/>
      <c r="D126" s="53"/>
      <c r="E126" s="53"/>
      <c r="F126" s="53"/>
      <c r="G126" s="53"/>
      <c r="H126" s="53"/>
      <c r="I126" s="53"/>
    </row>
    <row r="127" spans="1:9">
      <c r="A127" s="57"/>
      <c r="B127" s="53"/>
      <c r="C127" s="53"/>
      <c r="D127" s="53"/>
      <c r="E127" s="53"/>
      <c r="F127" s="53"/>
      <c r="G127" s="53"/>
      <c r="H127" s="53"/>
      <c r="I127" s="53"/>
    </row>
    <row r="128" spans="1:9">
      <c r="A128" s="57"/>
      <c r="B128" s="53"/>
      <c r="C128" s="53"/>
      <c r="D128" s="53"/>
      <c r="E128" s="53"/>
      <c r="F128" s="53"/>
      <c r="G128" s="53"/>
      <c r="H128" s="53"/>
      <c r="I128" s="53"/>
    </row>
    <row r="129" spans="1:9">
      <c r="A129" s="57"/>
      <c r="B129" s="53"/>
      <c r="C129" s="53"/>
      <c r="D129" s="53"/>
      <c r="E129" s="53"/>
      <c r="F129" s="53"/>
      <c r="G129" s="53"/>
      <c r="H129" s="53"/>
      <c r="I129" s="53"/>
    </row>
    <row r="130" spans="1:9">
      <c r="A130" s="57"/>
      <c r="B130" s="53"/>
      <c r="C130" s="53"/>
      <c r="D130" s="53"/>
      <c r="E130" s="53"/>
      <c r="F130" s="53"/>
      <c r="G130" s="53"/>
      <c r="H130" s="53"/>
      <c r="I130" s="53"/>
    </row>
    <row r="131" spans="1:9">
      <c r="A131" s="56"/>
      <c r="B131" s="53"/>
      <c r="C131" s="53"/>
      <c r="D131" s="53"/>
      <c r="E131" s="53"/>
      <c r="F131" s="53"/>
      <c r="G131" s="53"/>
      <c r="H131" s="53"/>
      <c r="I131" s="53"/>
    </row>
    <row r="132" spans="1:9">
      <c r="A132" s="48"/>
      <c r="B132" s="48"/>
      <c r="C132" s="48"/>
      <c r="D132" s="48"/>
      <c r="E132" s="48"/>
      <c r="F132" s="48"/>
      <c r="G132" s="48"/>
      <c r="H132" s="48"/>
      <c r="I132" s="48"/>
    </row>
    <row r="133" spans="1:9">
      <c r="A133" s="53"/>
      <c r="B133" s="54"/>
      <c r="C133" s="54"/>
      <c r="D133" s="54"/>
      <c r="E133" s="54"/>
      <c r="F133" s="54"/>
      <c r="G133" s="54"/>
      <c r="H133" s="54"/>
      <c r="I133" s="54"/>
    </row>
    <row r="134" spans="1:9">
      <c r="A134" s="54"/>
      <c r="B134" s="54"/>
      <c r="C134" s="54"/>
      <c r="D134" s="54"/>
      <c r="E134" s="54"/>
      <c r="F134" s="54"/>
      <c r="G134" s="54"/>
      <c r="H134" s="54"/>
      <c r="I134" s="54"/>
    </row>
    <row r="135" spans="1:9">
      <c r="A135" s="48"/>
      <c r="B135" s="48"/>
      <c r="C135" s="48"/>
      <c r="D135" s="48"/>
      <c r="E135" s="48"/>
      <c r="F135" s="48"/>
      <c r="G135" s="48"/>
      <c r="H135" s="48"/>
      <c r="I135" s="48"/>
    </row>
    <row r="136" spans="1:9">
      <c r="A136" s="54"/>
      <c r="B136" s="54"/>
      <c r="C136" s="54"/>
      <c r="D136" s="54"/>
      <c r="E136" s="54"/>
      <c r="F136" s="54"/>
      <c r="G136" s="54"/>
      <c r="H136" s="54"/>
      <c r="I136" s="54"/>
    </row>
    <row r="137" spans="1:9">
      <c r="A137" s="53"/>
      <c r="B137" s="54"/>
      <c r="C137" s="54"/>
      <c r="D137" s="54"/>
      <c r="E137" s="54"/>
      <c r="F137" s="54"/>
      <c r="G137" s="54"/>
      <c r="H137" s="54"/>
      <c r="I137" s="54"/>
    </row>
    <row r="138" spans="1:9">
      <c r="A138" s="48"/>
      <c r="B138" s="48"/>
      <c r="C138" s="48"/>
      <c r="D138" s="48"/>
      <c r="E138" s="48"/>
      <c r="F138" s="48"/>
      <c r="G138" s="48"/>
      <c r="H138" s="48"/>
      <c r="I138" s="48"/>
    </row>
    <row r="139" spans="1:9">
      <c r="A139" s="48"/>
      <c r="B139" s="48"/>
      <c r="C139" s="48"/>
      <c r="D139" s="48"/>
      <c r="E139" s="48"/>
      <c r="F139" s="48"/>
      <c r="G139" s="48"/>
      <c r="H139" s="48"/>
      <c r="I139" s="48"/>
    </row>
    <row r="140" spans="1:9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>
      <c r="A141" s="56"/>
      <c r="B141" s="53"/>
      <c r="C141" s="53"/>
      <c r="D141" s="53"/>
      <c r="E141" s="53"/>
      <c r="F141" s="53"/>
      <c r="G141" s="53"/>
      <c r="H141" s="53"/>
      <c r="I141" s="53"/>
    </row>
    <row r="142" spans="1:9">
      <c r="A142" s="57"/>
      <c r="B142" s="53"/>
      <c r="C142" s="53"/>
      <c r="D142" s="53"/>
      <c r="E142" s="53"/>
      <c r="F142" s="53"/>
      <c r="G142" s="53"/>
      <c r="H142" s="53"/>
      <c r="I142" s="53"/>
    </row>
    <row r="143" spans="1:9">
      <c r="A143" s="57"/>
      <c r="B143" s="53"/>
      <c r="C143" s="53"/>
      <c r="D143" s="53"/>
      <c r="E143" s="53"/>
      <c r="F143" s="53"/>
      <c r="G143" s="53"/>
      <c r="H143" s="53"/>
      <c r="I143" s="53"/>
    </row>
    <row r="144" spans="1:9">
      <c r="A144" s="57"/>
      <c r="B144" s="53"/>
      <c r="C144" s="53"/>
      <c r="D144" s="53"/>
      <c r="E144" s="53"/>
      <c r="F144" s="53"/>
      <c r="G144" s="53"/>
      <c r="H144" s="53"/>
      <c r="I144" s="53"/>
    </row>
    <row r="145" spans="1:9">
      <c r="A145" s="57"/>
      <c r="B145" s="53"/>
      <c r="C145" s="53"/>
      <c r="D145" s="53"/>
      <c r="E145" s="53"/>
      <c r="F145" s="53"/>
      <c r="G145" s="53"/>
      <c r="H145" s="53"/>
      <c r="I145" s="53"/>
    </row>
    <row r="146" spans="1:9">
      <c r="A146" s="57"/>
      <c r="B146" s="53"/>
      <c r="C146" s="53"/>
      <c r="D146" s="53"/>
      <c r="E146" s="53"/>
      <c r="F146" s="53"/>
      <c r="G146" s="53"/>
      <c r="H146" s="53"/>
      <c r="I146" s="53"/>
    </row>
    <row r="147" spans="1:9">
      <c r="A147" s="57"/>
      <c r="B147" s="53"/>
      <c r="C147" s="53"/>
      <c r="D147" s="53"/>
      <c r="E147" s="53"/>
      <c r="F147" s="53"/>
      <c r="G147" s="53"/>
      <c r="H147" s="53"/>
      <c r="I147" s="53"/>
    </row>
    <row r="148" spans="1:9">
      <c r="A148" s="57"/>
      <c r="B148" s="53"/>
      <c r="C148" s="53"/>
      <c r="D148" s="53"/>
      <c r="E148" s="53"/>
      <c r="F148" s="53"/>
      <c r="G148" s="53"/>
      <c r="H148" s="53"/>
      <c r="I148" s="53"/>
    </row>
    <row r="149" spans="1:9">
      <c r="A149" s="57"/>
      <c r="B149" s="53"/>
      <c r="C149" s="53"/>
      <c r="D149" s="53"/>
      <c r="E149" s="53"/>
      <c r="F149" s="53"/>
      <c r="G149" s="53"/>
      <c r="H149" s="53"/>
      <c r="I149" s="53"/>
    </row>
    <row r="150" spans="1:9">
      <c r="A150" s="57"/>
      <c r="B150" s="53"/>
      <c r="C150" s="53"/>
      <c r="D150" s="53"/>
      <c r="E150" s="53"/>
      <c r="F150" s="53"/>
      <c r="G150" s="53"/>
      <c r="H150" s="53"/>
      <c r="I150" s="53"/>
    </row>
    <row r="151" spans="1:9">
      <c r="A151" s="57"/>
      <c r="B151" s="53"/>
      <c r="C151" s="53"/>
      <c r="D151" s="53"/>
      <c r="E151" s="53"/>
      <c r="F151" s="53"/>
      <c r="G151" s="53"/>
      <c r="H151" s="53"/>
      <c r="I151" s="53"/>
    </row>
    <row r="152" spans="1:9">
      <c r="A152" s="57"/>
      <c r="B152" s="53"/>
      <c r="C152" s="53"/>
      <c r="D152" s="53"/>
      <c r="E152" s="53"/>
      <c r="F152" s="53"/>
      <c r="G152" s="53"/>
      <c r="H152" s="53"/>
      <c r="I152" s="53"/>
    </row>
    <row r="153" spans="1:9">
      <c r="A153" s="57"/>
      <c r="B153" s="53"/>
      <c r="C153" s="53"/>
      <c r="D153" s="53"/>
      <c r="E153" s="53"/>
      <c r="F153" s="53"/>
      <c r="G153" s="53"/>
      <c r="H153" s="53"/>
      <c r="I153" s="53"/>
    </row>
    <row r="154" spans="1:9">
      <c r="A154" s="56"/>
      <c r="B154" s="53"/>
      <c r="C154" s="53"/>
      <c r="D154" s="53"/>
      <c r="E154" s="53"/>
      <c r="F154" s="53"/>
      <c r="G154" s="53"/>
      <c r="H154" s="53"/>
      <c r="I154" s="53"/>
    </row>
    <row r="155" spans="1:9">
      <c r="A155" s="48"/>
      <c r="B155" s="48"/>
      <c r="C155" s="48"/>
      <c r="D155" s="48"/>
      <c r="E155" s="48"/>
      <c r="F155" s="48"/>
      <c r="G155" s="48"/>
      <c r="H155" s="48"/>
      <c r="I155" s="48"/>
    </row>
    <row r="156" spans="1:9">
      <c r="A156" s="53"/>
      <c r="B156" s="54"/>
      <c r="C156" s="54"/>
      <c r="D156" s="54"/>
      <c r="E156" s="54"/>
      <c r="F156" s="54"/>
      <c r="G156" s="54"/>
      <c r="H156" s="54"/>
      <c r="I156" s="54"/>
    </row>
    <row r="157" spans="1:9">
      <c r="A157" s="54"/>
      <c r="B157" s="54"/>
      <c r="C157" s="54"/>
      <c r="D157" s="54"/>
      <c r="E157" s="54"/>
      <c r="F157" s="54"/>
      <c r="G157" s="54"/>
      <c r="H157" s="54"/>
      <c r="I157" s="54"/>
    </row>
    <row r="158" spans="1:9">
      <c r="A158" s="48"/>
      <c r="B158" s="48"/>
      <c r="C158" s="48"/>
      <c r="D158" s="48"/>
      <c r="E158" s="48"/>
      <c r="F158" s="48"/>
      <c r="G158" s="48"/>
      <c r="H158" s="48"/>
      <c r="I158" s="48"/>
    </row>
    <row r="159" spans="1:9">
      <c r="A159" s="54"/>
      <c r="B159" s="54"/>
      <c r="C159" s="54"/>
      <c r="D159" s="54"/>
      <c r="E159" s="54"/>
      <c r="F159" s="54"/>
      <c r="G159" s="54"/>
      <c r="H159" s="54"/>
      <c r="I159" s="54"/>
    </row>
    <row r="160" spans="1:9">
      <c r="A160" s="53"/>
      <c r="B160" s="54"/>
      <c r="C160" s="54"/>
      <c r="D160" s="54"/>
      <c r="E160" s="54"/>
      <c r="F160" s="54"/>
      <c r="G160" s="54"/>
      <c r="H160" s="54"/>
      <c r="I160" s="54"/>
    </row>
    <row r="161" spans="1:9">
      <c r="A161" s="48"/>
      <c r="B161" s="48"/>
      <c r="C161" s="48"/>
      <c r="D161" s="48"/>
      <c r="E161" s="48"/>
      <c r="F161" s="48"/>
      <c r="G161" s="48"/>
      <c r="H161" s="48"/>
      <c r="I161" s="48"/>
    </row>
    <row r="162" spans="1:9">
      <c r="A162" s="48"/>
      <c r="B162" s="48"/>
      <c r="C162" s="48"/>
      <c r="D162" s="48"/>
      <c r="E162" s="48"/>
      <c r="F162" s="48"/>
      <c r="G162" s="48"/>
      <c r="H162" s="48"/>
      <c r="I162" s="48"/>
    </row>
    <row r="163" spans="1:9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>
      <c r="A164" s="56"/>
      <c r="B164" s="53"/>
      <c r="C164" s="53"/>
      <c r="D164" s="53"/>
      <c r="E164" s="53"/>
      <c r="F164" s="53"/>
      <c r="G164" s="53"/>
      <c r="H164" s="53"/>
      <c r="I164" s="53"/>
    </row>
    <row r="165" spans="1:9">
      <c r="A165" s="57"/>
      <c r="B165" s="53"/>
      <c r="C165" s="53"/>
      <c r="D165" s="53"/>
      <c r="E165" s="53"/>
      <c r="F165" s="53"/>
      <c r="G165" s="53"/>
      <c r="H165" s="53"/>
      <c r="I165" s="53"/>
    </row>
    <row r="166" spans="1:9">
      <c r="A166" s="57"/>
      <c r="B166" s="53"/>
      <c r="C166" s="53"/>
      <c r="D166" s="53"/>
      <c r="E166" s="53"/>
      <c r="F166" s="53"/>
      <c r="G166" s="53"/>
      <c r="H166" s="53"/>
      <c r="I166" s="53"/>
    </row>
    <row r="167" spans="1:9">
      <c r="A167" s="57"/>
      <c r="B167" s="53"/>
      <c r="C167" s="53"/>
      <c r="D167" s="53"/>
      <c r="E167" s="53"/>
      <c r="F167" s="53"/>
      <c r="G167" s="53"/>
      <c r="H167" s="53"/>
      <c r="I167" s="53"/>
    </row>
    <row r="168" spans="1:9">
      <c r="A168" s="57"/>
      <c r="B168" s="53"/>
      <c r="C168" s="53"/>
      <c r="D168" s="53"/>
      <c r="E168" s="53"/>
      <c r="F168" s="53"/>
      <c r="G168" s="53"/>
      <c r="H168" s="53"/>
      <c r="I168" s="53"/>
    </row>
    <row r="169" spans="1:9">
      <c r="A169" s="57"/>
      <c r="B169" s="53"/>
      <c r="C169" s="53"/>
      <c r="D169" s="53"/>
      <c r="E169" s="53"/>
      <c r="F169" s="53"/>
      <c r="G169" s="53"/>
      <c r="H169" s="53"/>
      <c r="I169" s="53"/>
    </row>
    <row r="170" spans="1:9">
      <c r="A170" s="57"/>
      <c r="B170" s="53"/>
      <c r="C170" s="53"/>
      <c r="D170" s="53"/>
      <c r="E170" s="53"/>
      <c r="F170" s="53"/>
      <c r="G170" s="53"/>
      <c r="H170" s="53"/>
      <c r="I170" s="53"/>
    </row>
    <row r="171" spans="1:9">
      <c r="A171" s="57"/>
      <c r="B171" s="53"/>
      <c r="C171" s="53"/>
      <c r="D171" s="53"/>
      <c r="E171" s="53"/>
      <c r="F171" s="53"/>
      <c r="G171" s="53"/>
      <c r="H171" s="53"/>
      <c r="I171" s="53"/>
    </row>
    <row r="172" spans="1:9">
      <c r="A172" s="57"/>
      <c r="B172" s="53"/>
      <c r="C172" s="53"/>
      <c r="D172" s="53"/>
      <c r="E172" s="53"/>
      <c r="F172" s="53"/>
      <c r="G172" s="53"/>
      <c r="H172" s="53"/>
      <c r="I172" s="53"/>
    </row>
    <row r="173" spans="1:9">
      <c r="A173" s="57"/>
      <c r="B173" s="53"/>
      <c r="C173" s="53"/>
      <c r="D173" s="53"/>
      <c r="E173" s="53"/>
      <c r="F173" s="53"/>
      <c r="G173" s="53"/>
      <c r="H173" s="53"/>
      <c r="I173" s="53"/>
    </row>
    <row r="174" spans="1:9">
      <c r="A174" s="57"/>
      <c r="B174" s="53"/>
      <c r="C174" s="53"/>
      <c r="D174" s="53"/>
      <c r="E174" s="53"/>
      <c r="F174" s="53"/>
      <c r="G174" s="53"/>
      <c r="H174" s="53"/>
      <c r="I174" s="53"/>
    </row>
    <row r="175" spans="1:9">
      <c r="A175" s="57"/>
      <c r="B175" s="53"/>
      <c r="C175" s="53"/>
      <c r="D175" s="53"/>
      <c r="E175" s="53"/>
      <c r="F175" s="53"/>
      <c r="G175" s="53"/>
      <c r="H175" s="53"/>
      <c r="I175" s="53"/>
    </row>
    <row r="176" spans="1:9">
      <c r="A176" s="57"/>
      <c r="B176" s="53"/>
      <c r="C176" s="53"/>
      <c r="D176" s="53"/>
      <c r="E176" s="53"/>
      <c r="F176" s="53"/>
      <c r="G176" s="53"/>
      <c r="H176" s="53"/>
      <c r="I176" s="53"/>
    </row>
    <row r="177" spans="1:9">
      <c r="A177" s="56"/>
      <c r="B177" s="53"/>
      <c r="C177" s="53"/>
      <c r="D177" s="53"/>
      <c r="E177" s="53"/>
      <c r="F177" s="53"/>
      <c r="G177" s="53"/>
      <c r="H177" s="53"/>
      <c r="I177" s="53"/>
    </row>
    <row r="178" spans="1:9">
      <c r="A178" s="48"/>
      <c r="B178" s="48"/>
      <c r="C178" s="48"/>
      <c r="D178" s="48"/>
      <c r="E178" s="48"/>
      <c r="F178" s="48"/>
      <c r="G178" s="48"/>
      <c r="H178" s="48"/>
      <c r="I178" s="48"/>
    </row>
    <row r="179" spans="1:9">
      <c r="A179" s="53"/>
      <c r="B179" s="54"/>
      <c r="C179" s="54"/>
      <c r="D179" s="54"/>
      <c r="E179" s="54"/>
      <c r="F179" s="54"/>
      <c r="G179" s="54"/>
      <c r="H179" s="54"/>
      <c r="I179" s="54"/>
    </row>
    <row r="180" spans="1:9">
      <c r="A180" s="48"/>
      <c r="B180" s="48"/>
      <c r="C180" s="48"/>
      <c r="D180" s="48"/>
      <c r="E180" s="48"/>
      <c r="F180" s="48"/>
      <c r="G180" s="48"/>
      <c r="H180" s="48"/>
      <c r="I180" s="48"/>
    </row>
    <row r="181" spans="1:9">
      <c r="A181" s="48"/>
      <c r="B181" s="48"/>
      <c r="C181" s="48"/>
      <c r="D181" s="48"/>
      <c r="E181" s="48"/>
      <c r="F181" s="48"/>
      <c r="G181" s="48"/>
      <c r="H181" s="48"/>
      <c r="I181" s="48"/>
    </row>
    <row r="182" spans="1:9">
      <c r="A182" s="48"/>
      <c r="B182" s="48"/>
      <c r="C182" s="48"/>
      <c r="D182" s="48"/>
      <c r="E182" s="48"/>
      <c r="F182" s="48"/>
      <c r="G182" s="48"/>
      <c r="H182" s="48"/>
      <c r="I182" s="48"/>
    </row>
    <row r="183" spans="1:9">
      <c r="A183" s="48"/>
      <c r="B183" s="48"/>
      <c r="C183" s="48"/>
      <c r="D183" s="48"/>
      <c r="E183" s="48"/>
      <c r="F183" s="48"/>
      <c r="G183" s="48"/>
      <c r="H183" s="48"/>
      <c r="I183" s="48"/>
    </row>
    <row r="184" spans="1:9">
      <c r="A184" s="48"/>
      <c r="B184" s="48"/>
      <c r="C184" s="48"/>
      <c r="D184" s="48"/>
      <c r="E184" s="48"/>
      <c r="F184" s="48"/>
      <c r="G184" s="48"/>
      <c r="H184" s="48"/>
      <c r="I184" s="48"/>
    </row>
    <row r="185" spans="1:9">
      <c r="A185" s="48"/>
      <c r="B185" s="48"/>
      <c r="C185" s="48"/>
      <c r="D185" s="48"/>
      <c r="E185" s="48"/>
      <c r="F185" s="48"/>
      <c r="G185" s="48"/>
      <c r="H185" s="48"/>
      <c r="I185" s="48"/>
    </row>
    <row r="186" spans="1:9">
      <c r="A186" s="48"/>
      <c r="B186" s="48"/>
      <c r="C186" s="48"/>
      <c r="D186" s="48"/>
      <c r="E186" s="48"/>
      <c r="F186" s="48"/>
      <c r="G186" s="48"/>
      <c r="H186" s="48"/>
      <c r="I186" s="48"/>
    </row>
    <row r="187" spans="1:9">
      <c r="A187" s="48"/>
      <c r="B187" s="48"/>
      <c r="C187" s="48"/>
      <c r="D187" s="48"/>
      <c r="E187" s="48"/>
      <c r="F187" s="48"/>
      <c r="G187" s="48"/>
      <c r="H187" s="48"/>
      <c r="I187" s="48"/>
    </row>
    <row r="188" spans="1:9">
      <c r="A188" s="48"/>
      <c r="B188" s="48"/>
      <c r="C188" s="48"/>
      <c r="D188" s="48"/>
      <c r="E188" s="48"/>
      <c r="F188" s="48"/>
      <c r="G188" s="48"/>
      <c r="H188" s="48"/>
      <c r="I188" s="48"/>
    </row>
    <row r="189" spans="1:9">
      <c r="A189" s="48"/>
      <c r="B189" s="48"/>
      <c r="C189" s="48"/>
      <c r="D189" s="48"/>
      <c r="E189" s="48"/>
      <c r="F189" s="48"/>
      <c r="G189" s="48"/>
      <c r="H189" s="48"/>
      <c r="I189" s="48"/>
    </row>
    <row r="190" spans="1:9">
      <c r="A190" s="48"/>
      <c r="B190" s="48"/>
      <c r="C190" s="48"/>
      <c r="D190" s="48"/>
      <c r="E190" s="48"/>
      <c r="F190" s="48"/>
      <c r="G190" s="48"/>
      <c r="H190" s="48"/>
      <c r="I190" s="48"/>
    </row>
    <row r="191" spans="1:9">
      <c r="A191" s="48"/>
      <c r="B191" s="48"/>
      <c r="C191" s="48"/>
      <c r="D191" s="48"/>
      <c r="E191" s="48"/>
      <c r="F191" s="48"/>
      <c r="G191" s="48"/>
      <c r="H191" s="48"/>
      <c r="I191" s="48"/>
    </row>
    <row r="192" spans="1:9">
      <c r="A192" s="48"/>
      <c r="B192" s="48"/>
      <c r="C192" s="48"/>
      <c r="D192" s="48"/>
      <c r="E192" s="48"/>
      <c r="F192" s="48"/>
      <c r="G192" s="48"/>
      <c r="H192" s="48"/>
      <c r="I192" s="48"/>
    </row>
    <row r="193" spans="1:9">
      <c r="A193" s="48"/>
      <c r="B193" s="48"/>
      <c r="C193" s="48"/>
      <c r="D193" s="48"/>
      <c r="E193" s="48"/>
      <c r="F193" s="48"/>
      <c r="G193" s="48"/>
      <c r="H193" s="48"/>
      <c r="I193" s="48"/>
    </row>
    <row r="194" spans="1:9">
      <c r="A194" s="48"/>
      <c r="B194" s="48"/>
      <c r="C194" s="48"/>
      <c r="D194" s="48"/>
      <c r="E194" s="48"/>
      <c r="F194" s="48"/>
      <c r="G194" s="48"/>
      <c r="H194" s="48"/>
      <c r="I194" s="48"/>
    </row>
    <row r="195" spans="1:9">
      <c r="A195" s="48"/>
      <c r="B195" s="48"/>
      <c r="C195" s="48"/>
      <c r="D195" s="48"/>
      <c r="E195" s="48"/>
      <c r="F195" s="48"/>
      <c r="G195" s="48"/>
      <c r="H195" s="48"/>
      <c r="I195" s="48"/>
    </row>
    <row r="196" spans="1:9">
      <c r="A196" s="48"/>
      <c r="B196" s="48"/>
      <c r="C196" s="48"/>
      <c r="D196" s="48"/>
      <c r="E196" s="48"/>
      <c r="F196" s="48"/>
      <c r="G196" s="48"/>
      <c r="H196" s="48"/>
      <c r="I196" s="48"/>
    </row>
    <row r="197" spans="1:9">
      <c r="A197" s="48"/>
      <c r="B197" s="48"/>
      <c r="C197" s="48"/>
      <c r="D197" s="48"/>
      <c r="E197" s="48"/>
      <c r="F197" s="48"/>
      <c r="G197" s="48"/>
      <c r="H197" s="48"/>
      <c r="I197" s="48"/>
    </row>
    <row r="198" spans="1:9">
      <c r="A198" s="48"/>
      <c r="B198" s="48"/>
      <c r="C198" s="48"/>
      <c r="D198" s="48"/>
      <c r="E198" s="48"/>
      <c r="F198" s="48"/>
      <c r="G198" s="48"/>
      <c r="H198" s="48"/>
      <c r="I198" s="48"/>
    </row>
    <row r="199" spans="1:9">
      <c r="A199" s="48"/>
      <c r="B199" s="48"/>
      <c r="C199" s="48"/>
      <c r="D199" s="48"/>
      <c r="E199" s="48"/>
      <c r="F199" s="48"/>
      <c r="G199" s="48"/>
      <c r="H199" s="48"/>
      <c r="I199" s="48"/>
    </row>
    <row r="200" spans="1:9">
      <c r="A200" s="48"/>
      <c r="B200" s="48"/>
      <c r="C200" s="48"/>
      <c r="D200" s="48"/>
      <c r="E200" s="48"/>
      <c r="F200" s="48"/>
      <c r="G200" s="48"/>
      <c r="H200" s="48"/>
      <c r="I200" s="48"/>
    </row>
    <row r="201" spans="1:9">
      <c r="A201" s="48"/>
      <c r="B201" s="48"/>
      <c r="C201" s="48"/>
      <c r="D201" s="48"/>
      <c r="E201" s="48"/>
      <c r="F201" s="48"/>
      <c r="G201" s="48"/>
      <c r="H201" s="48"/>
      <c r="I201" s="48"/>
    </row>
    <row r="202" spans="1:9">
      <c r="A202" s="48"/>
      <c r="B202" s="48"/>
      <c r="C202" s="48"/>
      <c r="D202" s="48"/>
      <c r="E202" s="48"/>
      <c r="F202" s="48"/>
      <c r="G202" s="48"/>
      <c r="H202" s="48"/>
      <c r="I202" s="48"/>
    </row>
    <row r="203" spans="1:9">
      <c r="A203" s="48"/>
      <c r="B203" s="48"/>
      <c r="C203" s="48"/>
      <c r="D203" s="48"/>
      <c r="E203" s="48"/>
      <c r="F203" s="48"/>
      <c r="G203" s="48"/>
      <c r="H203" s="48"/>
      <c r="I203" s="48"/>
    </row>
    <row r="204" spans="1:9">
      <c r="A204" s="48"/>
      <c r="B204" s="48"/>
      <c r="C204" s="48"/>
      <c r="D204" s="48"/>
      <c r="E204" s="48"/>
      <c r="F204" s="48"/>
      <c r="G204" s="48"/>
      <c r="H204" s="48"/>
      <c r="I204" s="48"/>
    </row>
    <row r="205" spans="1:9">
      <c r="A205" s="48"/>
      <c r="B205" s="48"/>
      <c r="C205" s="48"/>
      <c r="D205" s="48"/>
      <c r="E205" s="48"/>
      <c r="F205" s="48"/>
      <c r="G205" s="48"/>
      <c r="H205" s="48"/>
      <c r="I205" s="48"/>
    </row>
    <row r="206" spans="1:9">
      <c r="A206" s="48"/>
      <c r="B206" s="48"/>
      <c r="C206" s="48"/>
      <c r="D206" s="48"/>
      <c r="E206" s="48"/>
      <c r="F206" s="48"/>
      <c r="G206" s="48"/>
      <c r="H206" s="48"/>
      <c r="I206" s="48"/>
    </row>
    <row r="207" spans="1:9">
      <c r="A207" s="48"/>
      <c r="B207" s="48"/>
      <c r="C207" s="48"/>
      <c r="D207" s="48"/>
      <c r="E207" s="48"/>
      <c r="F207" s="48"/>
      <c r="G207" s="48"/>
      <c r="H207" s="48"/>
      <c r="I207" s="48"/>
    </row>
    <row r="208" spans="1:9">
      <c r="A208" s="48"/>
      <c r="B208" s="48"/>
      <c r="C208" s="48"/>
      <c r="D208" s="48"/>
      <c r="E208" s="48"/>
      <c r="F208" s="48"/>
      <c r="G208" s="48"/>
      <c r="H208" s="48"/>
      <c r="I208" s="48"/>
    </row>
    <row r="209" spans="1:9">
      <c r="A209" s="48"/>
      <c r="B209" s="48"/>
      <c r="C209" s="48"/>
      <c r="D209" s="48"/>
      <c r="E209" s="48"/>
      <c r="F209" s="48"/>
      <c r="G209" s="48"/>
      <c r="H209" s="48"/>
      <c r="I209" s="48"/>
    </row>
    <row r="210" spans="1:9">
      <c r="A210" s="48"/>
      <c r="B210" s="48"/>
      <c r="C210" s="48"/>
      <c r="D210" s="48"/>
      <c r="E210" s="48"/>
      <c r="F210" s="48"/>
      <c r="G210" s="48"/>
      <c r="H210" s="48"/>
      <c r="I210" s="48"/>
    </row>
    <row r="211" spans="1:9">
      <c r="A211" s="48"/>
      <c r="B211" s="48"/>
      <c r="C211" s="48"/>
      <c r="D211" s="48"/>
      <c r="E211" s="48"/>
      <c r="F211" s="48"/>
      <c r="G211" s="48"/>
      <c r="H211" s="48"/>
      <c r="I211" s="48"/>
    </row>
    <row r="212" spans="1:9">
      <c r="A212" s="48"/>
      <c r="B212" s="48"/>
      <c r="C212" s="48"/>
      <c r="D212" s="48"/>
      <c r="E212" s="48"/>
      <c r="F212" s="48"/>
      <c r="G212" s="48"/>
      <c r="H212" s="48"/>
      <c r="I212" s="48"/>
    </row>
    <row r="213" spans="1:9">
      <c r="A213" s="48"/>
      <c r="B213" s="48"/>
      <c r="C213" s="48"/>
      <c r="D213" s="48"/>
      <c r="E213" s="48"/>
      <c r="F213" s="48"/>
      <c r="G213" s="48"/>
      <c r="H213" s="48"/>
      <c r="I213" s="48"/>
    </row>
    <row r="214" spans="1:9">
      <c r="A214" s="48"/>
      <c r="B214" s="48"/>
      <c r="C214" s="48"/>
      <c r="D214" s="48"/>
      <c r="E214" s="48"/>
      <c r="F214" s="48"/>
      <c r="G214" s="48"/>
      <c r="H214" s="48"/>
      <c r="I214" s="48"/>
    </row>
    <row r="215" spans="1:9">
      <c r="A215" s="48"/>
      <c r="B215" s="48"/>
      <c r="C215" s="48"/>
      <c r="D215" s="48"/>
      <c r="E215" s="48"/>
      <c r="F215" s="48"/>
      <c r="G215" s="48"/>
      <c r="H215" s="48"/>
      <c r="I215" s="48"/>
    </row>
    <row r="216" spans="1:9">
      <c r="A216" s="48"/>
      <c r="B216" s="48"/>
      <c r="C216" s="48"/>
      <c r="D216" s="48"/>
      <c r="E216" s="48"/>
      <c r="F216" s="48"/>
      <c r="G216" s="48"/>
      <c r="H216" s="48"/>
      <c r="I216" s="48"/>
    </row>
    <row r="217" spans="1:9">
      <c r="A217" s="48"/>
      <c r="B217" s="48"/>
      <c r="C217" s="48"/>
      <c r="D217" s="48"/>
      <c r="E217" s="48"/>
      <c r="F217" s="48"/>
      <c r="G217" s="48"/>
      <c r="H217" s="48"/>
      <c r="I217" s="48"/>
    </row>
    <row r="218" spans="1:9">
      <c r="A218" s="48"/>
      <c r="B218" s="48"/>
      <c r="C218" s="48"/>
      <c r="D218" s="48"/>
      <c r="E218" s="48"/>
      <c r="F218" s="48"/>
      <c r="G218" s="48"/>
      <c r="H218" s="48"/>
      <c r="I218" s="48"/>
    </row>
    <row r="219" spans="1:9">
      <c r="A219" s="48"/>
      <c r="B219" s="48"/>
      <c r="C219" s="48"/>
      <c r="D219" s="48"/>
      <c r="E219" s="48"/>
      <c r="F219" s="48"/>
      <c r="G219" s="48"/>
      <c r="H219" s="48"/>
      <c r="I219" s="48"/>
    </row>
  </sheetData>
  <pageMargins left="0.74803149606299213" right="0.74803149606299213" top="0.59055118110236227" bottom="0.59055118110236227" header="0.51181102362204722" footer="0.51181102362204722"/>
  <pageSetup paperSize="9" scale="3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Ib</vt:lpstr>
      <vt:lpstr>'Table Ib'!Print_Area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2019-10-28T11:16:58Z</dcterms:created>
  <dcterms:modified xsi:type="dcterms:W3CDTF">2019-10-28T11:17:20Z</dcterms:modified>
</cp:coreProperties>
</file>