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016789\Objective\Objects\WinTalk\ee2fe29d-5fcb-42d2-b742-c68db9dc8096\"/>
    </mc:Choice>
  </mc:AlternateContent>
  <bookViews>
    <workbookView xWindow="-15" yWindow="45" windowWidth="7680" windowHeight="8340" tabRatio="601"/>
  </bookViews>
  <sheets>
    <sheet name="Contents" sheetId="49" r:id="rId1"/>
    <sheet name="T5.1" sheetId="42" r:id="rId2"/>
    <sheet name="T5.2-5.3" sheetId="37" r:id="rId3"/>
    <sheet name="T5.4" sheetId="35" r:id="rId4"/>
    <sheet name="T5.5 page 1" sheetId="34" r:id="rId5"/>
    <sheet name="T5.5 page 2" sheetId="33" r:id="rId6"/>
    <sheet name="T5.6" sheetId="2" r:id="rId7"/>
    <sheet name="T5.7a" sheetId="8" r:id="rId8"/>
    <sheet name="T5.7b" sheetId="47" r:id="rId9"/>
    <sheet name="T5.8" sheetId="48" r:id="rId10"/>
    <sheet name="T5.9 -5.10" sheetId="41" r:id="rId11"/>
  </sheets>
  <definedNames>
    <definedName name="_xlnm.Print_Area" localSheetId="1">'T5.1'!$A$1:$AA$44</definedName>
    <definedName name="_xlnm.Print_Area" localSheetId="2">'T5.2-5.3'!$A$1:$AA$66</definedName>
    <definedName name="_xlnm.Print_Area" localSheetId="3">'T5.4'!$A$1:$J$44</definedName>
    <definedName name="_xlnm.Print_Area" localSheetId="4">'T5.5 page 1'!$A$1:$AA$83</definedName>
    <definedName name="_xlnm.Print_Area" localSheetId="6">'T5.6'!$B$1:$N$44</definedName>
    <definedName name="_xlnm.Print_Area" localSheetId="7">'T5.7a'!$1:$52</definedName>
    <definedName name="_xlnm.Print_Area" localSheetId="8">'T5.7b'!$1:$49</definedName>
    <definedName name="_xlnm.Print_Area" localSheetId="9">'T5.8'!$A$1:$M$85</definedName>
    <definedName name="_xlnm.Print_Area" localSheetId="10">'T5.9 -5.10'!$A$1:$U$69</definedName>
    <definedName name="STAT2_Crosstab1">#REF!</definedName>
  </definedNames>
  <calcPr calcId="162913" fullCalcOnLoad="1"/>
</workbook>
</file>

<file path=xl/calcChain.xml><?xml version="1.0" encoding="utf-8"?>
<calcChain xmlns="http://schemas.openxmlformats.org/spreadsheetml/2006/main">
  <c r="G31" i="41" l="1"/>
  <c r="H31" i="41"/>
  <c r="I31" i="41"/>
  <c r="G32" i="41"/>
  <c r="H32" i="41"/>
  <c r="I32" i="41"/>
  <c r="G33" i="41"/>
  <c r="H33" i="41"/>
  <c r="I33" i="41"/>
  <c r="G34" i="41"/>
  <c r="H34" i="41"/>
  <c r="I34" i="41"/>
  <c r="G35" i="41"/>
  <c r="H35" i="41"/>
  <c r="I35" i="41"/>
  <c r="G36" i="41"/>
  <c r="H36" i="41"/>
  <c r="I36" i="41"/>
  <c r="G37" i="41"/>
  <c r="H37" i="41"/>
  <c r="I37" i="41"/>
  <c r="G38" i="41"/>
  <c r="H38" i="41"/>
  <c r="I38" i="41"/>
  <c r="G39" i="41"/>
  <c r="H39" i="41"/>
  <c r="I39" i="41"/>
  <c r="G40" i="41"/>
  <c r="H40" i="41"/>
  <c r="I40" i="41"/>
  <c r="G41" i="41"/>
  <c r="H41" i="41"/>
  <c r="I41" i="41"/>
  <c r="G42" i="41"/>
  <c r="H42" i="41"/>
  <c r="I42" i="41"/>
  <c r="G43" i="41"/>
  <c r="H43" i="41"/>
  <c r="I43" i="41"/>
  <c r="G44" i="41"/>
  <c r="H44" i="41"/>
  <c r="I44" i="41"/>
  <c r="G45" i="41"/>
  <c r="H45" i="41"/>
  <c r="I45" i="41"/>
  <c r="G46" i="41"/>
  <c r="H46" i="41"/>
  <c r="I46" i="41"/>
  <c r="G47" i="41"/>
  <c r="H47" i="41"/>
  <c r="I47" i="41"/>
  <c r="G48" i="41"/>
  <c r="H48" i="41"/>
  <c r="I48" i="41"/>
  <c r="G49" i="41"/>
  <c r="H49" i="41"/>
  <c r="I49" i="41"/>
  <c r="G50" i="41"/>
  <c r="H50" i="41"/>
  <c r="I50" i="41"/>
  <c r="G51" i="41"/>
  <c r="H51" i="41"/>
  <c r="I51" i="41"/>
  <c r="G52" i="41"/>
  <c r="H52" i="41"/>
  <c r="I52" i="41"/>
  <c r="G53" i="41"/>
  <c r="H53" i="41"/>
  <c r="I53" i="41"/>
  <c r="G54" i="41"/>
  <c r="H54" i="41"/>
  <c r="I54" i="41"/>
  <c r="G55" i="41"/>
  <c r="H55" i="41"/>
  <c r="I55" i="41"/>
  <c r="G56" i="41"/>
  <c r="H56" i="41"/>
  <c r="I56" i="41"/>
  <c r="G57" i="41"/>
  <c r="H57" i="41"/>
  <c r="I57" i="41"/>
  <c r="G58" i="41"/>
  <c r="H58" i="41"/>
  <c r="I58" i="41"/>
  <c r="G59" i="41"/>
  <c r="H59" i="41"/>
  <c r="I59" i="41"/>
  <c r="G60" i="41"/>
  <c r="H60" i="41"/>
  <c r="I60" i="41"/>
  <c r="G61" i="41"/>
  <c r="H61" i="41"/>
  <c r="I61" i="41"/>
  <c r="G62" i="41"/>
  <c r="H62" i="41"/>
  <c r="I62" i="41"/>
  <c r="G30" i="41"/>
  <c r="H30" i="41"/>
  <c r="I30" i="41"/>
  <c r="K30" i="41"/>
  <c r="L30" i="41"/>
  <c r="M30" i="41"/>
  <c r="N30" i="41"/>
  <c r="O30" i="41"/>
  <c r="P30" i="41"/>
  <c r="Q30" i="41"/>
  <c r="R30" i="41"/>
  <c r="S30" i="41"/>
  <c r="K31" i="41"/>
  <c r="L31" i="41"/>
  <c r="M31" i="41"/>
  <c r="N31" i="41"/>
  <c r="O31" i="41"/>
  <c r="P31" i="41"/>
  <c r="Q31" i="41"/>
  <c r="R31" i="41"/>
  <c r="S31" i="41"/>
  <c r="K32" i="41"/>
  <c r="L32" i="41"/>
  <c r="M32" i="41"/>
  <c r="N32" i="41"/>
  <c r="O32" i="41"/>
  <c r="P32" i="41"/>
  <c r="Q32" i="41"/>
  <c r="R32" i="41"/>
  <c r="S32" i="41"/>
  <c r="K33" i="41"/>
  <c r="L33" i="41"/>
  <c r="M33" i="41"/>
  <c r="N33" i="41"/>
  <c r="O33" i="41"/>
  <c r="P33" i="41"/>
  <c r="Q33" i="41"/>
  <c r="R33" i="41"/>
  <c r="S33" i="41"/>
  <c r="K34" i="41"/>
  <c r="L34" i="41"/>
  <c r="M34" i="41"/>
  <c r="N34" i="41"/>
  <c r="O34" i="41"/>
  <c r="P34" i="41"/>
  <c r="Q34" i="41"/>
  <c r="R34" i="41"/>
  <c r="S34" i="41"/>
  <c r="K35" i="41"/>
  <c r="L35" i="41"/>
  <c r="M35" i="41"/>
  <c r="N35" i="41"/>
  <c r="O35" i="41"/>
  <c r="P35" i="41"/>
  <c r="Q35" i="41"/>
  <c r="R35" i="41"/>
  <c r="S35" i="41"/>
  <c r="K36" i="41"/>
  <c r="L36" i="41"/>
  <c r="M36" i="41"/>
  <c r="N36" i="41"/>
  <c r="O36" i="41"/>
  <c r="P36" i="41"/>
  <c r="Q36" i="41"/>
  <c r="R36" i="41"/>
  <c r="S36" i="41"/>
  <c r="K37" i="41"/>
  <c r="L37" i="41"/>
  <c r="M37" i="41"/>
  <c r="N37" i="41"/>
  <c r="O37" i="41"/>
  <c r="P37" i="41"/>
  <c r="Q37" i="41"/>
  <c r="R37" i="41"/>
  <c r="S37" i="41"/>
  <c r="K38" i="41"/>
  <c r="L38" i="41"/>
  <c r="M38" i="41"/>
  <c r="N38" i="41"/>
  <c r="O38" i="41"/>
  <c r="P38" i="41"/>
  <c r="Q38" i="41"/>
  <c r="R38" i="41"/>
  <c r="S38" i="41"/>
  <c r="K39" i="41"/>
  <c r="L39" i="41"/>
  <c r="M39" i="41"/>
  <c r="N39" i="41"/>
  <c r="O39" i="41"/>
  <c r="P39" i="41"/>
  <c r="Q39" i="41"/>
  <c r="R39" i="41"/>
  <c r="S39" i="41"/>
  <c r="K40" i="41"/>
  <c r="L40" i="41"/>
  <c r="M40" i="41"/>
  <c r="N40" i="41"/>
  <c r="O40" i="41"/>
  <c r="P40" i="41"/>
  <c r="Q40" i="41"/>
  <c r="R40" i="41"/>
  <c r="S40" i="41"/>
  <c r="K41" i="41"/>
  <c r="L41" i="41"/>
  <c r="M41" i="41"/>
  <c r="N41" i="41"/>
  <c r="O41" i="41"/>
  <c r="P41" i="41"/>
  <c r="Q41" i="41"/>
  <c r="R41" i="41"/>
  <c r="S41" i="41"/>
  <c r="K42" i="41"/>
  <c r="L42" i="41"/>
  <c r="M42" i="41"/>
  <c r="N42" i="41"/>
  <c r="O42" i="41"/>
  <c r="P42" i="41"/>
  <c r="Q42" i="41"/>
  <c r="R42" i="41"/>
  <c r="S42" i="41"/>
  <c r="K43" i="41"/>
  <c r="L43" i="41"/>
  <c r="M43" i="41"/>
  <c r="N43" i="41"/>
  <c r="O43" i="41"/>
  <c r="P43" i="41"/>
  <c r="Q43" i="41"/>
  <c r="R43" i="41"/>
  <c r="S43" i="41"/>
  <c r="K44" i="41"/>
  <c r="L44" i="41"/>
  <c r="M44" i="41"/>
  <c r="N44" i="41"/>
  <c r="O44" i="41"/>
  <c r="P44" i="41"/>
  <c r="Q44" i="41"/>
  <c r="R44" i="41"/>
  <c r="S44" i="41"/>
  <c r="K45" i="41"/>
  <c r="L45" i="41"/>
  <c r="M45" i="41"/>
  <c r="N45" i="41"/>
  <c r="O45" i="41"/>
  <c r="P45" i="41"/>
  <c r="Q45" i="41"/>
  <c r="R45" i="41"/>
  <c r="S45" i="41"/>
  <c r="K46" i="41"/>
  <c r="L46" i="41"/>
  <c r="M46" i="41"/>
  <c r="N46" i="41"/>
  <c r="O46" i="41"/>
  <c r="P46" i="41"/>
  <c r="Q46" i="41"/>
  <c r="R46" i="41"/>
  <c r="S46" i="41"/>
  <c r="K47" i="41"/>
  <c r="L47" i="41"/>
  <c r="M47" i="41"/>
  <c r="N47" i="41"/>
  <c r="O47" i="41"/>
  <c r="P47" i="41"/>
  <c r="Q47" i="41"/>
  <c r="R47" i="41"/>
  <c r="S47" i="41"/>
  <c r="K48" i="41"/>
  <c r="L48" i="41"/>
  <c r="M48" i="41"/>
  <c r="N48" i="41"/>
  <c r="O48" i="41"/>
  <c r="P48" i="41"/>
  <c r="Q48" i="41"/>
  <c r="R48" i="41"/>
  <c r="S48" i="41"/>
  <c r="K49" i="41"/>
  <c r="L49" i="41"/>
  <c r="M49" i="41"/>
  <c r="N49" i="41"/>
  <c r="O49" i="41"/>
  <c r="P49" i="41"/>
  <c r="Q49" i="41"/>
  <c r="R49" i="41"/>
  <c r="S49" i="41"/>
  <c r="K50" i="41"/>
  <c r="L50" i="41"/>
  <c r="M50" i="41"/>
  <c r="N50" i="41"/>
  <c r="O50" i="41"/>
  <c r="P50" i="41"/>
  <c r="Q50" i="41"/>
  <c r="R50" i="41"/>
  <c r="S50" i="41"/>
  <c r="K51" i="41"/>
  <c r="L51" i="41"/>
  <c r="M51" i="41"/>
  <c r="N51" i="41"/>
  <c r="O51" i="41"/>
  <c r="P51" i="41"/>
  <c r="Q51" i="41"/>
  <c r="R51" i="41"/>
  <c r="S51" i="41"/>
  <c r="K52" i="41"/>
  <c r="L52" i="41"/>
  <c r="M52" i="41"/>
  <c r="N52" i="41"/>
  <c r="O52" i="41"/>
  <c r="P52" i="41"/>
  <c r="Q52" i="41"/>
  <c r="R52" i="41"/>
  <c r="S52" i="41"/>
  <c r="K53" i="41"/>
  <c r="L53" i="41"/>
  <c r="M53" i="41"/>
  <c r="N53" i="41"/>
  <c r="O53" i="41"/>
  <c r="P53" i="41"/>
  <c r="Q53" i="41"/>
  <c r="R53" i="41"/>
  <c r="S53" i="41"/>
  <c r="K54" i="41"/>
  <c r="L54" i="41"/>
  <c r="M54" i="41"/>
  <c r="N54" i="41"/>
  <c r="O54" i="41"/>
  <c r="P54" i="41"/>
  <c r="Q54" i="41"/>
  <c r="R54" i="41"/>
  <c r="S54" i="41"/>
  <c r="K55" i="41"/>
  <c r="L55" i="41"/>
  <c r="M55" i="41"/>
  <c r="N55" i="41"/>
  <c r="O55" i="41"/>
  <c r="P55" i="41"/>
  <c r="Q55" i="41"/>
  <c r="R55" i="41"/>
  <c r="S55" i="41"/>
  <c r="K56" i="41"/>
  <c r="L56" i="41"/>
  <c r="M56" i="41"/>
  <c r="N56" i="41"/>
  <c r="O56" i="41"/>
  <c r="P56" i="41"/>
  <c r="Q56" i="41"/>
  <c r="R56" i="41"/>
  <c r="S56" i="41"/>
  <c r="K57" i="41"/>
  <c r="L57" i="41"/>
  <c r="M57" i="41"/>
  <c r="N57" i="41"/>
  <c r="O57" i="41"/>
  <c r="P57" i="41"/>
  <c r="Q57" i="41"/>
  <c r="R57" i="41"/>
  <c r="S57" i="41"/>
  <c r="K58" i="41"/>
  <c r="L58" i="41"/>
  <c r="M58" i="41"/>
  <c r="N58" i="41"/>
  <c r="O58" i="41"/>
  <c r="P58" i="41"/>
  <c r="Q58" i="41"/>
  <c r="R58" i="41"/>
  <c r="S58" i="41"/>
  <c r="K59" i="41"/>
  <c r="L59" i="41"/>
  <c r="M59" i="41"/>
  <c r="N59" i="41"/>
  <c r="O59" i="41"/>
  <c r="P59" i="41"/>
  <c r="Q59" i="41"/>
  <c r="R59" i="41"/>
  <c r="S59" i="41"/>
  <c r="K60" i="41"/>
  <c r="L60" i="41"/>
  <c r="M60" i="41"/>
  <c r="N60" i="41"/>
  <c r="O60" i="41"/>
  <c r="P60" i="41"/>
  <c r="Q60" i="41"/>
  <c r="R60" i="41"/>
  <c r="S60" i="41"/>
  <c r="K61" i="41"/>
  <c r="L61" i="41"/>
  <c r="M61" i="41"/>
  <c r="N61" i="41"/>
  <c r="O61" i="41"/>
  <c r="P61" i="41"/>
  <c r="Q61" i="41"/>
  <c r="R61" i="41"/>
  <c r="S61" i="41"/>
  <c r="K62" i="41"/>
  <c r="L62" i="41"/>
  <c r="M62" i="41"/>
  <c r="N62" i="41"/>
  <c r="O62" i="41"/>
  <c r="P62" i="41"/>
  <c r="Q62" i="41"/>
  <c r="R62" i="41"/>
  <c r="S62" i="41"/>
  <c r="G26" i="41"/>
  <c r="G25" i="41"/>
  <c r="G24" i="41"/>
  <c r="G23" i="41"/>
  <c r="G22" i="41"/>
  <c r="G21" i="41"/>
  <c r="G20" i="41"/>
  <c r="G27" i="41"/>
  <c r="H26" i="41"/>
  <c r="H25" i="41"/>
  <c r="H24" i="41"/>
  <c r="H23" i="41"/>
  <c r="H22" i="41"/>
  <c r="H21" i="41"/>
  <c r="H20" i="41"/>
  <c r="H27" i="41"/>
  <c r="I26" i="41"/>
  <c r="I25" i="41"/>
  <c r="I24" i="41"/>
  <c r="I23" i="41"/>
  <c r="I22" i="41"/>
  <c r="I21" i="41"/>
  <c r="I20" i="41"/>
  <c r="K26" i="41"/>
  <c r="K25" i="41"/>
  <c r="K24" i="41"/>
  <c r="K23" i="41"/>
  <c r="K22" i="41"/>
  <c r="K21" i="41"/>
  <c r="K20" i="41"/>
  <c r="K27" i="41"/>
  <c r="L26" i="41"/>
  <c r="L25" i="41"/>
  <c r="L24" i="41"/>
  <c r="L23" i="41"/>
  <c r="L22" i="41"/>
  <c r="L21" i="41"/>
  <c r="L20" i="41"/>
  <c r="M26" i="41"/>
  <c r="M25" i="41"/>
  <c r="M24" i="41"/>
  <c r="M23" i="41"/>
  <c r="M22" i="41"/>
  <c r="M21" i="41"/>
  <c r="M20" i="41"/>
  <c r="M27" i="41"/>
  <c r="N26" i="41"/>
  <c r="N25" i="41"/>
  <c r="N24" i="41"/>
  <c r="N23" i="41"/>
  <c r="N22" i="41"/>
  <c r="N21" i="41"/>
  <c r="N20" i="41"/>
  <c r="N27" i="41"/>
  <c r="O26" i="41"/>
  <c r="O25" i="41"/>
  <c r="O24" i="41"/>
  <c r="O23" i="41"/>
  <c r="O22" i="41"/>
  <c r="O21" i="41"/>
  <c r="O20" i="41"/>
  <c r="O27" i="41"/>
  <c r="P26" i="41"/>
  <c r="P25" i="41"/>
  <c r="P24" i="41"/>
  <c r="P23" i="41"/>
  <c r="P22" i="41"/>
  <c r="P21" i="41"/>
  <c r="P20" i="41"/>
  <c r="P27" i="41"/>
  <c r="Q26" i="41"/>
  <c r="Q25" i="41"/>
  <c r="Q24" i="41"/>
  <c r="Q23" i="41"/>
  <c r="Q22" i="41"/>
  <c r="Q21" i="41"/>
  <c r="Q20" i="41"/>
  <c r="Q27" i="41"/>
  <c r="R26" i="41"/>
  <c r="R24" i="41"/>
  <c r="R25" i="41"/>
  <c r="R23" i="41"/>
  <c r="R22" i="41"/>
  <c r="R21" i="41"/>
  <c r="R20" i="41"/>
  <c r="S26" i="41"/>
  <c r="S25" i="41"/>
  <c r="S24" i="41"/>
  <c r="S27" i="41"/>
  <c r="S23" i="41"/>
  <c r="S22" i="41"/>
  <c r="S21" i="41"/>
  <c r="S20" i="41"/>
  <c r="T26" i="41"/>
  <c r="T25" i="41"/>
  <c r="T24" i="41"/>
  <c r="T23" i="41"/>
  <c r="T22" i="41"/>
  <c r="T21" i="41"/>
  <c r="T20" i="41"/>
  <c r="T31" i="41"/>
  <c r="T32" i="41"/>
  <c r="T33" i="41"/>
  <c r="T34" i="41"/>
  <c r="T35" i="41"/>
  <c r="T36" i="41"/>
  <c r="T37" i="41"/>
  <c r="T38" i="41"/>
  <c r="T39" i="41"/>
  <c r="T40" i="41"/>
  <c r="T41" i="41"/>
  <c r="T42" i="41"/>
  <c r="T43" i="41"/>
  <c r="T44" i="41"/>
  <c r="T45" i="41"/>
  <c r="T46" i="41"/>
  <c r="T47" i="41"/>
  <c r="T48" i="41"/>
  <c r="T49" i="41"/>
  <c r="T50" i="41"/>
  <c r="T51" i="41"/>
  <c r="T52" i="41"/>
  <c r="T53" i="41"/>
  <c r="T54" i="41"/>
  <c r="T55" i="41"/>
  <c r="T56" i="41"/>
  <c r="T57" i="41"/>
  <c r="T58" i="41"/>
  <c r="T59" i="41"/>
  <c r="T60" i="41"/>
  <c r="T61" i="41"/>
  <c r="T62" i="41"/>
  <c r="T30" i="41"/>
  <c r="R23" i="37"/>
  <c r="S23" i="37"/>
  <c r="T23" i="37"/>
  <c r="U23" i="37"/>
  <c r="V23" i="37"/>
  <c r="W23" i="37"/>
  <c r="X23" i="37"/>
  <c r="Y23" i="37"/>
  <c r="AA17" i="42"/>
  <c r="T27" i="41"/>
  <c r="L27" i="41"/>
  <c r="R27" i="41"/>
  <c r="Y17" i="42"/>
  <c r="Z17" i="42"/>
  <c r="I27" i="41"/>
  <c r="X17" i="42"/>
  <c r="I39" i="42"/>
  <c r="J39" i="42"/>
  <c r="K39" i="42"/>
  <c r="L39" i="42"/>
  <c r="M39" i="42"/>
  <c r="N39" i="42"/>
  <c r="O39" i="42"/>
  <c r="I33" i="42"/>
  <c r="J33" i="42"/>
  <c r="K33" i="42"/>
  <c r="L33" i="42"/>
  <c r="M33" i="42"/>
  <c r="N33" i="42"/>
  <c r="O33" i="42"/>
  <c r="J19" i="42"/>
  <c r="N19" i="42"/>
  <c r="Z13" i="37"/>
  <c r="Z14" i="37"/>
  <c r="W17" i="42"/>
  <c r="V17" i="42"/>
  <c r="U17" i="42"/>
  <c r="T17" i="42"/>
  <c r="E54" i="37"/>
  <c r="F54" i="37"/>
  <c r="G54" i="37"/>
  <c r="H54" i="37"/>
  <c r="E55" i="37"/>
  <c r="F55" i="37"/>
  <c r="G55" i="37"/>
  <c r="H55" i="37"/>
  <c r="E56" i="37"/>
  <c r="F56" i="37"/>
  <c r="G56" i="37"/>
  <c r="H56" i="37"/>
  <c r="E57" i="37"/>
  <c r="F57" i="37"/>
  <c r="G57" i="37"/>
  <c r="H57" i="37"/>
  <c r="E58" i="37"/>
  <c r="F58" i="37"/>
  <c r="G58" i="37"/>
  <c r="H58" i="37"/>
  <c r="E60" i="37"/>
  <c r="F60" i="37"/>
  <c r="G60" i="37"/>
  <c r="H60" i="37"/>
  <c r="D55" i="37"/>
  <c r="D56" i="37"/>
  <c r="D57" i="37"/>
  <c r="D58" i="37"/>
  <c r="D60" i="37"/>
  <c r="D54" i="37"/>
  <c r="H49" i="37"/>
  <c r="H51" i="37"/>
  <c r="G49" i="37"/>
  <c r="G51" i="37"/>
  <c r="F49" i="37"/>
  <c r="F51" i="37"/>
  <c r="F61" i="37"/>
  <c r="E49" i="37"/>
  <c r="E51" i="37"/>
  <c r="E61" i="37"/>
  <c r="D49" i="37"/>
  <c r="D51" i="37"/>
  <c r="H39" i="37"/>
  <c r="H41" i="37"/>
  <c r="H61" i="37"/>
  <c r="G39" i="37"/>
  <c r="G59" i="37"/>
  <c r="G41" i="37"/>
  <c r="G61" i="37"/>
  <c r="F39" i="37"/>
  <c r="F41" i="37"/>
  <c r="E39" i="37"/>
  <c r="E41" i="37"/>
  <c r="D39" i="37"/>
  <c r="D59" i="37"/>
  <c r="D41" i="37"/>
  <c r="H9" i="42"/>
  <c r="H13" i="42"/>
  <c r="H18" i="42"/>
  <c r="H38" i="42"/>
  <c r="H24" i="42"/>
  <c r="G9" i="42"/>
  <c r="G13" i="42"/>
  <c r="G24" i="42"/>
  <c r="F9" i="42"/>
  <c r="F13" i="42"/>
  <c r="F18" i="42"/>
  <c r="F38" i="42"/>
  <c r="F24" i="42"/>
  <c r="E9" i="42"/>
  <c r="E18" i="42"/>
  <c r="E38" i="42"/>
  <c r="E13" i="42"/>
  <c r="E24" i="42"/>
  <c r="D9" i="42"/>
  <c r="D13" i="42"/>
  <c r="D18" i="42"/>
  <c r="D38" i="42"/>
  <c r="D24" i="42"/>
  <c r="H16" i="42"/>
  <c r="H37" i="42"/>
  <c r="G16" i="42"/>
  <c r="G37" i="42"/>
  <c r="F16" i="42"/>
  <c r="F37" i="42"/>
  <c r="E16" i="42"/>
  <c r="D16" i="42"/>
  <c r="H15" i="42"/>
  <c r="H17" i="42"/>
  <c r="G15" i="42"/>
  <c r="G36" i="42"/>
  <c r="F15" i="42"/>
  <c r="F17" i="42"/>
  <c r="E15" i="42"/>
  <c r="E36" i="42"/>
  <c r="E17" i="42"/>
  <c r="D15" i="42"/>
  <c r="D36" i="42"/>
  <c r="H35" i="42"/>
  <c r="G35" i="42"/>
  <c r="F35" i="42"/>
  <c r="E35" i="42"/>
  <c r="D35" i="42"/>
  <c r="I17" i="42"/>
  <c r="I19" i="42"/>
  <c r="L38" i="34"/>
  <c r="K38" i="34"/>
  <c r="J38" i="34"/>
  <c r="I38" i="34"/>
  <c r="L52" i="37"/>
  <c r="K52" i="37"/>
  <c r="J52" i="37"/>
  <c r="I52" i="37"/>
  <c r="L42" i="37"/>
  <c r="K42" i="37"/>
  <c r="J42" i="37"/>
  <c r="I42" i="37"/>
  <c r="R17" i="42"/>
  <c r="Q17" i="42"/>
  <c r="P17" i="42"/>
  <c r="O17" i="42"/>
  <c r="O19" i="42"/>
  <c r="N17" i="42"/>
  <c r="M17" i="42"/>
  <c r="L17" i="42"/>
  <c r="K17" i="42"/>
  <c r="J17" i="42"/>
  <c r="Z18" i="37"/>
  <c r="Z21" i="37"/>
  <c r="Z19" i="37"/>
  <c r="Z20" i="37"/>
  <c r="Z5" i="37"/>
  <c r="Z6" i="37"/>
  <c r="Z7" i="37"/>
  <c r="Z8" i="37"/>
  <c r="Z9" i="37"/>
  <c r="S17" i="42"/>
  <c r="L39" i="33"/>
  <c r="K39" i="33"/>
  <c r="J39" i="33"/>
  <c r="I39" i="33"/>
  <c r="R38" i="33"/>
  <c r="Q38" i="33"/>
  <c r="P38" i="33"/>
  <c r="O38" i="33"/>
  <c r="N38" i="33"/>
  <c r="M38" i="33"/>
  <c r="L38" i="33"/>
  <c r="K38" i="33"/>
  <c r="J38" i="33"/>
  <c r="I38" i="33"/>
  <c r="L62" i="37"/>
  <c r="K62" i="37"/>
  <c r="J62" i="37"/>
  <c r="I62" i="37"/>
  <c r="F36" i="42"/>
  <c r="G17" i="42"/>
  <c r="D37" i="42"/>
  <c r="D17" i="42"/>
  <c r="H36" i="42"/>
  <c r="E37" i="42"/>
  <c r="G18" i="42"/>
  <c r="G38" i="42"/>
  <c r="E59" i="37"/>
  <c r="D61" i="37"/>
  <c r="F59" i="37"/>
  <c r="H59" i="37"/>
  <c r="Z10" i="37"/>
  <c r="Z15" i="37"/>
</calcChain>
</file>

<file path=xl/sharedStrings.xml><?xml version="1.0" encoding="utf-8"?>
<sst xmlns="http://schemas.openxmlformats.org/spreadsheetml/2006/main" count="890" uniqueCount="411">
  <si>
    <t>Cars</t>
  </si>
  <si>
    <t>Two wheeled motor vehicles</t>
  </si>
  <si>
    <t>Buses</t>
  </si>
  <si>
    <t>Light goods vehicles</t>
  </si>
  <si>
    <t>Heavy goods vehicles</t>
  </si>
  <si>
    <t>All motor vehicles</t>
  </si>
  <si>
    <t>Pedal cycles</t>
  </si>
  <si>
    <t>All vehicle traffic</t>
  </si>
  <si>
    <t>Site</t>
  </si>
  <si>
    <t>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</si>
  <si>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</si>
  <si>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</si>
  <si>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</si>
  <si>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</si>
  <si>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</si>
  <si>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</si>
  <si>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</si>
  <si>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</si>
  <si>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</si>
  <si>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</si>
  <si>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</si>
  <si>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</si>
  <si>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A1 Grantshouse</t>
  </si>
  <si>
    <t>A9 Blackford</t>
  </si>
  <si>
    <t>A9 Tomatin</t>
  </si>
  <si>
    <t>A9 Dornoch</t>
  </si>
  <si>
    <t>A9 Berridale</t>
  </si>
  <si>
    <t>A82 Spean Bridge</t>
  </si>
  <si>
    <t>A7 Langholm</t>
  </si>
  <si>
    <t>M8 Harthill</t>
  </si>
  <si>
    <t>A75 Carsluith</t>
  </si>
  <si>
    <t>A77 Kilmarnock</t>
  </si>
  <si>
    <t>M80 Bankhead</t>
  </si>
  <si>
    <t>A96 Forres</t>
  </si>
  <si>
    <t>A68 Pathhead</t>
  </si>
  <si>
    <t>A76 Mennock</t>
  </si>
  <si>
    <t>M8 Bishopton</t>
  </si>
  <si>
    <t>A977 Kincardine</t>
  </si>
  <si>
    <t>A87 Kyle of Lochalsh</t>
  </si>
  <si>
    <t>A835 Aultguish</t>
  </si>
  <si>
    <t>M73 Gartcosh</t>
  </si>
  <si>
    <t>A87 Broadford</t>
  </si>
  <si>
    <t>A85 Riverside Dundee</t>
  </si>
  <si>
    <t>A83 Ardrishaig</t>
  </si>
  <si>
    <t>A737 Lochside</t>
  </si>
  <si>
    <t>A68 Jedburgh</t>
  </si>
  <si>
    <t>A702 Fulford</t>
  </si>
  <si>
    <t>A78 Loans</t>
  </si>
  <si>
    <t>million vehicle kilometres</t>
  </si>
  <si>
    <t>Percentage of all vehicles</t>
  </si>
  <si>
    <t xml:space="preserve">         million vehicle kilometres</t>
  </si>
  <si>
    <t>Council</t>
  </si>
  <si>
    <t xml:space="preserve">     million vehicle kilometres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</si>
  <si>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</si>
  <si>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</si>
  <si>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</si>
  <si>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</si>
  <si>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</si>
  <si>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</si>
  <si>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</si>
  <si>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</si>
  <si>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</si>
  <si>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</si>
  <si>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</si>
  <si>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</si>
  <si>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</si>
  <si>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</si>
  <si>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Glasgow, City of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</si>
  <si>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</si>
  <si>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</si>
  <si>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</si>
  <si>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</si>
  <si>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</si>
  <si>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</si>
  <si>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</si>
  <si>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</si>
  <si>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</si>
  <si>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</si>
  <si>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</si>
  <si>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</si>
  <si>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</si>
  <si>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</si>
  <si>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</si>
  <si>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</si>
  <si>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..</t>
  </si>
  <si>
    <t>Location</t>
  </si>
  <si>
    <t>A90 Stonehaven</t>
  </si>
  <si>
    <t>M9 Linlithgow</t>
  </si>
  <si>
    <t>Year</t>
  </si>
  <si>
    <t>August</t>
  </si>
  <si>
    <t>7 Day</t>
  </si>
  <si>
    <t>5 Day</t>
  </si>
  <si>
    <t>Total</t>
  </si>
  <si>
    <t>All A roads</t>
  </si>
  <si>
    <t>All major roads</t>
  </si>
  <si>
    <t>B roads</t>
  </si>
  <si>
    <t>All minor roads</t>
  </si>
  <si>
    <t>All roads</t>
  </si>
  <si>
    <t>Motorways</t>
  </si>
  <si>
    <t>All motor vehicle traffic</t>
  </si>
  <si>
    <t>All traffic on major roads</t>
  </si>
  <si>
    <t>Site No.</t>
  </si>
  <si>
    <t>Daily Flow</t>
  </si>
  <si>
    <t xml:space="preserve">7 Day </t>
  </si>
  <si>
    <t xml:space="preserve">Average </t>
  </si>
  <si>
    <t xml:space="preserve">Percentage </t>
  </si>
  <si>
    <t>HGV (Year)</t>
  </si>
  <si>
    <t xml:space="preserve"> Peak Hourly Flows</t>
  </si>
  <si>
    <t>AM</t>
  </si>
  <si>
    <t xml:space="preserve">PM </t>
  </si>
  <si>
    <t>in</t>
  </si>
  <si>
    <t>1.  7 day flows were calculated from Monday to Sunday inclusive, '5 day flows' were calculated  from Monday to Friday inclusive</t>
  </si>
  <si>
    <t>A75 Southeast of A751</t>
  </si>
  <si>
    <t>Percent of all roads</t>
  </si>
  <si>
    <t>Minor roads (B, C and unclassified)</t>
  </si>
  <si>
    <t>Total: all roads</t>
  </si>
  <si>
    <t>Trunk A          rural</t>
  </si>
  <si>
    <t>Non-trunk A urban</t>
  </si>
  <si>
    <t>Non-trunk A rural</t>
  </si>
  <si>
    <t>Major roads (M and A)</t>
  </si>
  <si>
    <t>All traffic on minor roads</t>
  </si>
  <si>
    <t>All traffic on all roads</t>
  </si>
  <si>
    <t>Total: All       major roads (M and A)</t>
  </si>
  <si>
    <t xml:space="preserve">2. Missing data for these sites is due to equipment failure. </t>
  </si>
  <si>
    <t xml:space="preserve">    </t>
  </si>
  <si>
    <t>size</t>
  </si>
  <si>
    <t>All</t>
  </si>
  <si>
    <t>(=100%)</t>
  </si>
  <si>
    <t>Large urban areas</t>
  </si>
  <si>
    <t>Other urban areas</t>
  </si>
  <si>
    <t>"Accessible" small towns</t>
  </si>
  <si>
    <t>"Remote" small towns</t>
  </si>
  <si>
    <t>"Accessible" rural areas</t>
  </si>
  <si>
    <t>"Remote" rural areas</t>
  </si>
  <si>
    <t>congestion</t>
  </si>
  <si>
    <t>minutes</t>
  </si>
  <si>
    <t>about</t>
  </si>
  <si>
    <t>5 mins</t>
  </si>
  <si>
    <t>(3-7)</t>
  </si>
  <si>
    <t>10 mins</t>
  </si>
  <si>
    <t>(8-12)</t>
  </si>
  <si>
    <t>15 mins</t>
  </si>
  <si>
    <t>(13-17)</t>
  </si>
  <si>
    <t>over half</t>
  </si>
  <si>
    <t>an hour</t>
  </si>
  <si>
    <t>(33+)</t>
  </si>
  <si>
    <t>delayed</t>
  </si>
  <si>
    <t>due to</t>
  </si>
  <si>
    <t>traffic</t>
  </si>
  <si>
    <t>NOT</t>
  </si>
  <si>
    <t>driver's estimate of the time lost due to traffic congestion</t>
  </si>
  <si>
    <t>none, or</t>
  </si>
  <si>
    <t>just 1-2</t>
  </si>
  <si>
    <t>Sample</t>
  </si>
  <si>
    <t>row percentages</t>
  </si>
  <si>
    <t>n =</t>
  </si>
  <si>
    <t>by day of the week:</t>
  </si>
  <si>
    <r>
      <t>Weekday journeys - by start time</t>
    </r>
    <r>
      <rPr>
        <sz val="12"/>
        <rFont val="Arial"/>
        <family val="2"/>
      </rPr>
      <t>:</t>
    </r>
  </si>
  <si>
    <t>Weekend journeys - by start time:</t>
  </si>
  <si>
    <t>by type of area in which driver lives:</t>
  </si>
  <si>
    <t>journeys</t>
  </si>
  <si>
    <t>All car driver journeys</t>
  </si>
  <si>
    <t>by purpose of journey:</t>
  </si>
  <si>
    <t>Commuting</t>
  </si>
  <si>
    <t>Visit hospital or other health</t>
  </si>
  <si>
    <t>Other personal business</t>
  </si>
  <si>
    <t>Visit friends or relatives</t>
  </si>
  <si>
    <t>Shopping</t>
  </si>
  <si>
    <t>Escort</t>
  </si>
  <si>
    <t>Monday</t>
  </si>
  <si>
    <t>Tuesday</t>
  </si>
  <si>
    <t>Wednesday</t>
  </si>
  <si>
    <t>Thursday</t>
  </si>
  <si>
    <t>Friday</t>
  </si>
  <si>
    <t>Saturday</t>
  </si>
  <si>
    <t>Sunday</t>
  </si>
  <si>
    <t>7:00 to 7:59 a.m.</t>
  </si>
  <si>
    <t>8:00 to 8:59 a.m.</t>
  </si>
  <si>
    <t>9:00 to 9:59 a.m.</t>
  </si>
  <si>
    <t>10:00 to 10:59 a.m.</t>
  </si>
  <si>
    <t>11:00 to 11:59 a.m.</t>
  </si>
  <si>
    <t>noon to 12:59 p.m.</t>
  </si>
  <si>
    <t>1:00 to 1:59 p.m.</t>
  </si>
  <si>
    <t>2:00 to 2:59 p.m.</t>
  </si>
  <si>
    <t>3:00 to 3:59 p.m.</t>
  </si>
  <si>
    <t>4:00 to 4:59 p.m.</t>
  </si>
  <si>
    <t>5:00 to 5:59 p.m.</t>
  </si>
  <si>
    <t>6:00 to 6:59 p.m.</t>
  </si>
  <si>
    <t>7:00 to 7:59 p.m.</t>
  </si>
  <si>
    <t>8:00 to 8:59 p.m.</t>
  </si>
  <si>
    <t>9:00 to 9:59 p.m.</t>
  </si>
  <si>
    <t>midnight to 6:59 a.m.</t>
  </si>
  <si>
    <t>This information is obtained from the Scottish Household Survey Travel Diary questions about the (stages of) journeys</t>
  </si>
  <si>
    <t xml:space="preserve"> which the respondent had said that he or she made as the driver of a car or van</t>
  </si>
  <si>
    <t xml:space="preserve">Car drivers were asked "was this part of your trip delayed due to traffic congestion?".  </t>
  </si>
  <si>
    <t>No definition of "traffic congestion" is given, so respondents can interpret the term as they wish.</t>
  </si>
  <si>
    <t xml:space="preserve">Those drivers who said that they had been delayed by traffic congestion were asked </t>
  </si>
  <si>
    <t>"how much time do you think was lost due to traffic congestion?".</t>
  </si>
  <si>
    <t>M90 Kelty</t>
  </si>
  <si>
    <t>A82 Ballachulish</t>
  </si>
  <si>
    <t>1. Traffic flows are counted in both directions at ATC sites and the average flows are based on totals.</t>
  </si>
  <si>
    <t xml:space="preserve">  on roads in each area.  For further information, please see the notes on the traffic estimates in the text.</t>
  </si>
  <si>
    <t>Total all roads</t>
  </si>
  <si>
    <t>Total LA roads</t>
  </si>
  <si>
    <t>Local authority roads</t>
  </si>
  <si>
    <t>Total trunk roads</t>
  </si>
  <si>
    <t>Eilean Siar (formerly Western Isles)</t>
  </si>
  <si>
    <t xml:space="preserve">  in each area.  For further information, please see the notes on the traffic estimates in the text.</t>
  </si>
  <si>
    <t xml:space="preserve">     rather than on the basis of their status in each year.  </t>
  </si>
  <si>
    <t xml:space="preserve">     NB: to save space, Councils which do not have trunk roads in their areas are not shown.</t>
  </si>
  <si>
    <t xml:space="preserve">     in cases where equipment was not working in some months.</t>
  </si>
  <si>
    <t>M74 J9</t>
  </si>
  <si>
    <t>A80 Cumbernauld</t>
  </si>
  <si>
    <t>A720 Dreghorn</t>
  </si>
  <si>
    <t xml:space="preserve">Total </t>
  </si>
  <si>
    <t>thousands of tonnes</t>
  </si>
  <si>
    <t>by type of vehicle</t>
  </si>
  <si>
    <t>Diesel cars</t>
  </si>
  <si>
    <t>Petrol cars</t>
  </si>
  <si>
    <t>Motorcycles</t>
  </si>
  <si>
    <t>Heavy Goods Vehicles</t>
  </si>
  <si>
    <t>Petrol Light Goods Vehicles</t>
  </si>
  <si>
    <t>Diesel Light Goods Vehicles</t>
  </si>
  <si>
    <t xml:space="preserve">1.  These estimates are of the total amount of petrol and diesel consumed by vehicles travelling in each Council area </t>
  </si>
  <si>
    <t xml:space="preserve"> (i.e. the estimates are based on where the vehicles were driven, rather than - say - the area of the registered keepers of the vehicles).</t>
  </si>
  <si>
    <t>A74(M) J18 to 19</t>
  </si>
  <si>
    <t>A74(M) J18 to J19</t>
  </si>
  <si>
    <t xml:space="preserve"> </t>
  </si>
  <si>
    <t>Trunk A roads</t>
  </si>
  <si>
    <t xml:space="preserve">                       Average Daily Flows</t>
  </si>
  <si>
    <t xml:space="preserve">1.  Flows were calculated from Monday to Sunday inclusive. </t>
  </si>
  <si>
    <t>Source: Transport Scotland - Not National Statistics</t>
  </si>
  <si>
    <t xml:space="preserve">M8 Harthill </t>
  </si>
  <si>
    <t xml:space="preserve">A68 Pathhead </t>
  </si>
  <si>
    <t xml:space="preserve">A737 Lochside </t>
  </si>
  <si>
    <t>A90 Bridge of Don</t>
  </si>
  <si>
    <r>
      <t xml:space="preserve">Urban </t>
    </r>
    <r>
      <rPr>
        <vertAlign val="superscript"/>
        <sz val="12"/>
        <rFont val="Arial"/>
        <family val="2"/>
      </rPr>
      <t>*</t>
    </r>
  </si>
  <si>
    <r>
      <t xml:space="preserve">Rural </t>
    </r>
    <r>
      <rPr>
        <vertAlign val="superscript"/>
        <sz val="12"/>
        <rFont val="Arial"/>
        <family val="2"/>
      </rPr>
      <t>*</t>
    </r>
  </si>
  <si>
    <t>Trunk A  urban</t>
  </si>
  <si>
    <r>
      <t xml:space="preserve">Trunk roads </t>
    </r>
    <r>
      <rPr>
        <b/>
        <i/>
        <vertAlign val="superscript"/>
        <sz val="12"/>
        <rFont val="Arial"/>
        <family val="2"/>
      </rPr>
      <t>2</t>
    </r>
  </si>
  <si>
    <t>2.  Roads which changed from trunk to local authority, or vice versa, are counted according to their status on a recent date,</t>
  </si>
  <si>
    <t xml:space="preserve">                   </t>
  </si>
  <si>
    <t xml:space="preserve">                  </t>
  </si>
  <si>
    <t>2. Missing data for some sites is due to equipment failure.  Year averages may be based only on data for part of the year,</t>
  </si>
  <si>
    <r>
      <t xml:space="preserve">by Council area  </t>
    </r>
    <r>
      <rPr>
        <b/>
        <vertAlign val="superscript"/>
        <sz val="12"/>
        <rFont val="Arial"/>
        <family val="2"/>
      </rPr>
      <t xml:space="preserve">1  </t>
    </r>
  </si>
  <si>
    <r>
      <t xml:space="preserve">2006 </t>
    </r>
    <r>
      <rPr>
        <b/>
        <vertAlign val="superscript"/>
        <sz val="12"/>
        <rFont val="Arial"/>
        <family val="2"/>
      </rPr>
      <t>2</t>
    </r>
  </si>
  <si>
    <r>
      <t xml:space="preserve">2007 </t>
    </r>
    <r>
      <rPr>
        <b/>
        <vertAlign val="superscript"/>
        <sz val="12"/>
        <rFont val="Arial"/>
        <family val="2"/>
      </rPr>
      <t>2</t>
    </r>
  </si>
  <si>
    <t>10:00 to 11:59 p.m.</t>
  </si>
  <si>
    <t>1.  Source: Department for Transport - Not National Statistics.  They provide only a rough estimate of the likely total volume</t>
  </si>
  <si>
    <t>1.  Source:  Department for Transport - Not National Statistics.  They provide only a rough estimate of the likely total volume of traffic on roads</t>
  </si>
  <si>
    <t>1.  Source:  Department for Transport - Not National Statistics.  They provide only a rough estimate of the likely total volume of traffic</t>
  </si>
  <si>
    <t>Source:  Department for Transport - Not National Statistics</t>
  </si>
  <si>
    <r>
      <t xml:space="preserve">2008 </t>
    </r>
    <r>
      <rPr>
        <b/>
        <vertAlign val="superscript"/>
        <sz val="12"/>
        <rFont val="Arial"/>
        <family val="2"/>
      </rPr>
      <t>2</t>
    </r>
  </si>
  <si>
    <t xml:space="preserve">  </t>
  </si>
  <si>
    <t>Go home</t>
  </si>
  <si>
    <t>Driver congestion</t>
  </si>
  <si>
    <t>Sample size (=100%)</t>
  </si>
  <si>
    <t>Service Bus</t>
  </si>
  <si>
    <t>Delayed due to traffic congestion:</t>
  </si>
  <si>
    <t xml:space="preserve"> Scotland</t>
  </si>
  <si>
    <r>
      <t xml:space="preserve"> Table 5.7(b)  Average daily traffic flows for selected key points </t>
    </r>
    <r>
      <rPr>
        <b/>
        <vertAlign val="superscript"/>
        <sz val="12"/>
        <rFont val="Arial"/>
        <family val="2"/>
      </rPr>
      <t xml:space="preserve"> 1, 2 </t>
    </r>
  </si>
  <si>
    <r>
      <t xml:space="preserve">Table 5.5(continued)  Traffic on all roads, by Council area </t>
    </r>
    <r>
      <rPr>
        <b/>
        <vertAlign val="superscript"/>
        <sz val="12"/>
        <rFont val="Arial"/>
        <family val="2"/>
      </rPr>
      <t xml:space="preserve">1 </t>
    </r>
  </si>
  <si>
    <r>
      <t xml:space="preserve">Table 5.5  Traffic on trunk roads and on local authority roads, by Council area </t>
    </r>
    <r>
      <rPr>
        <b/>
        <vertAlign val="superscript"/>
        <sz val="12"/>
        <rFont val="Arial"/>
        <family val="2"/>
      </rPr>
      <t xml:space="preserve">1 </t>
    </r>
  </si>
  <si>
    <t>Source: DECC - Years prior to 2005 are not National Statistics</t>
  </si>
  <si>
    <r>
      <t xml:space="preserve">2009 </t>
    </r>
    <r>
      <rPr>
        <b/>
        <vertAlign val="superscript"/>
        <sz val="12"/>
        <rFont val="Arial"/>
        <family val="2"/>
      </rPr>
      <t>2</t>
    </r>
  </si>
  <si>
    <t>After 9:30am to before 12noon</t>
  </si>
  <si>
    <t>12noon to 2 pm</t>
  </si>
  <si>
    <t>After 2pm to before 4:30pm</t>
  </si>
  <si>
    <t>4:30pm to before 6:30pm</t>
  </si>
  <si>
    <t>6:30pm onwards</t>
  </si>
  <si>
    <r>
      <t xml:space="preserve">The table does  </t>
    </r>
    <r>
      <rPr>
        <i/>
        <sz val="11"/>
        <rFont val="Arial"/>
        <family val="2"/>
      </rPr>
      <t>not</t>
    </r>
    <r>
      <rPr>
        <sz val="11"/>
        <rFont val="Arial"/>
        <family val="2"/>
      </rPr>
      <t xml:space="preserve">  include those (stages of) journeys for which the questions about traffic congestion were  </t>
    </r>
    <r>
      <rPr>
        <i/>
        <sz val="11"/>
        <rFont val="Arial"/>
        <family val="2"/>
      </rPr>
      <t>not</t>
    </r>
    <r>
      <rPr>
        <sz val="11"/>
        <rFont val="Arial"/>
        <family val="2"/>
      </rPr>
      <t xml:space="preserve">  asked</t>
    </r>
  </si>
  <si>
    <r>
      <t xml:space="preserve">2010 </t>
    </r>
    <r>
      <rPr>
        <b/>
        <vertAlign val="superscript"/>
        <sz val="12"/>
        <rFont val="Arial"/>
        <family val="2"/>
      </rPr>
      <t>2</t>
    </r>
  </si>
  <si>
    <r>
      <t xml:space="preserve">Motorways </t>
    </r>
    <r>
      <rPr>
        <vertAlign val="superscript"/>
        <sz val="12"/>
        <rFont val="Arial"/>
        <family val="2"/>
      </rPr>
      <t>1</t>
    </r>
  </si>
  <si>
    <r>
      <t xml:space="preserve">Trunk A roads - urban </t>
    </r>
    <r>
      <rPr>
        <vertAlign val="superscript"/>
        <sz val="12"/>
        <rFont val="Arial"/>
        <family val="2"/>
      </rPr>
      <t>2</t>
    </r>
  </si>
  <si>
    <r>
      <t xml:space="preserve">Trunk A roads - rural </t>
    </r>
    <r>
      <rPr>
        <vertAlign val="superscript"/>
        <sz val="12"/>
        <rFont val="Arial"/>
        <family val="2"/>
      </rPr>
      <t>2</t>
    </r>
  </si>
  <si>
    <r>
      <t xml:space="preserve">Non-trunk A roads - urban </t>
    </r>
    <r>
      <rPr>
        <vertAlign val="superscript"/>
        <sz val="12"/>
        <rFont val="Arial"/>
        <family val="2"/>
      </rPr>
      <t>2</t>
    </r>
  </si>
  <si>
    <r>
      <t xml:space="preserve">Non-trunk A roads - rural </t>
    </r>
    <r>
      <rPr>
        <vertAlign val="superscript"/>
        <sz val="12"/>
        <rFont val="Arial"/>
        <family val="2"/>
      </rPr>
      <t>2</t>
    </r>
  </si>
  <si>
    <r>
      <t xml:space="preserve">Urban roads </t>
    </r>
    <r>
      <rPr>
        <vertAlign val="superscript"/>
        <sz val="12"/>
        <rFont val="Arial"/>
        <family val="2"/>
      </rPr>
      <t>2</t>
    </r>
  </si>
  <si>
    <r>
      <t xml:space="preserve">Rural roads </t>
    </r>
    <r>
      <rPr>
        <vertAlign val="superscript"/>
        <sz val="12"/>
        <rFont val="Arial"/>
        <family val="2"/>
      </rPr>
      <t>2</t>
    </r>
  </si>
  <si>
    <t>1. Motorways include A(M) roads.</t>
  </si>
  <si>
    <r>
      <t xml:space="preserve">All        motor-ways </t>
    </r>
    <r>
      <rPr>
        <b/>
        <vertAlign val="superscript"/>
        <sz val="12"/>
        <rFont val="Arial"/>
        <family val="2"/>
      </rPr>
      <t>2</t>
    </r>
  </si>
  <si>
    <t>2. Motorways include A(M) roads.</t>
  </si>
  <si>
    <r>
      <t xml:space="preserve">2011 </t>
    </r>
    <r>
      <rPr>
        <b/>
        <vertAlign val="superscript"/>
        <sz val="12"/>
        <rFont val="Arial"/>
        <family val="2"/>
      </rPr>
      <t>2</t>
    </r>
  </si>
  <si>
    <t>Table 5.10        Petrol and diesel consumption of road vehicles</t>
  </si>
  <si>
    <t>Other</t>
  </si>
  <si>
    <t>Just go for a walk</t>
  </si>
  <si>
    <r>
      <t xml:space="preserve">Holiday/day trip </t>
    </r>
    <r>
      <rPr>
        <vertAlign val="superscript"/>
        <sz val="12"/>
        <rFont val="Arial"/>
        <family val="2"/>
      </rPr>
      <t>4</t>
    </r>
  </si>
  <si>
    <t xml:space="preserve">Business </t>
  </si>
  <si>
    <t xml:space="preserve">Education </t>
  </si>
  <si>
    <r>
      <t xml:space="preserve">2012 </t>
    </r>
    <r>
      <rPr>
        <b/>
        <vertAlign val="superscript"/>
        <sz val="12"/>
        <rFont val="Arial"/>
        <family val="2"/>
      </rPr>
      <t>2</t>
    </r>
  </si>
  <si>
    <t>20 to</t>
  </si>
  <si>
    <t>(18-32)</t>
  </si>
  <si>
    <t>Before 9:30am</t>
  </si>
  <si>
    <r>
      <t>30 mins</t>
    </r>
    <r>
      <rPr>
        <vertAlign val="superscript"/>
        <sz val="12"/>
        <rFont val="Arial"/>
        <family val="2"/>
      </rPr>
      <t>4</t>
    </r>
  </si>
  <si>
    <t>Previously split into 'about 20 mins' and '25 to 30 mins' but now combined to be '20 to 30 mins'. If previous split needed please request</t>
  </si>
  <si>
    <t>via Transtat@transportscotland.gsi.gov.uk</t>
  </si>
  <si>
    <t>2. There have been major revisions to the data due to improvements in the methodology.  For more information please see here:</t>
  </si>
  <si>
    <t xml:space="preserve">Table 5.1  Traffic (vehicle kilometres) by road class and type  </t>
  </si>
  <si>
    <r>
      <t xml:space="preserve">Table 5.3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Traffic (vehicle kilometres)  on major roads, minor roads and all roads by vehicle type</t>
    </r>
  </si>
  <si>
    <t xml:space="preserve"> Fig 5.2</t>
  </si>
  <si>
    <t>Site No in Fig 5.2</t>
  </si>
  <si>
    <t>C &amp; Unclassified roads</t>
  </si>
  <si>
    <r>
      <t xml:space="preserve">2013 </t>
    </r>
    <r>
      <rPr>
        <b/>
        <vertAlign val="superscript"/>
        <sz val="12"/>
        <rFont val="Arial"/>
        <family val="2"/>
      </rPr>
      <t>2</t>
    </r>
  </si>
  <si>
    <t xml:space="preserve"> being assigned to a few sections of major road.</t>
  </si>
  <si>
    <r>
      <t xml:space="preserve">Angus </t>
    </r>
    <r>
      <rPr>
        <vertAlign val="superscript"/>
        <sz val="12"/>
        <rFont val="Arial"/>
        <family val="2"/>
      </rPr>
      <t>3</t>
    </r>
  </si>
  <si>
    <r>
      <t>Angus</t>
    </r>
    <r>
      <rPr>
        <vertAlign val="superscript"/>
        <sz val="12"/>
        <rFont val="Arial"/>
        <family val="2"/>
      </rPr>
      <t xml:space="preserve"> 2</t>
    </r>
  </si>
  <si>
    <r>
      <t xml:space="preserve">Clackmannanshire </t>
    </r>
    <r>
      <rPr>
        <vertAlign val="superscript"/>
        <sz val="12"/>
        <rFont val="Arial"/>
        <family val="2"/>
      </rPr>
      <t>2</t>
    </r>
  </si>
  <si>
    <r>
      <t>East Ayrshire</t>
    </r>
    <r>
      <rPr>
        <vertAlign val="superscript"/>
        <sz val="12"/>
        <rFont val="Arial"/>
        <family val="2"/>
      </rPr>
      <t xml:space="preserve"> 2</t>
    </r>
  </si>
  <si>
    <r>
      <t>East Renfrewshire</t>
    </r>
    <r>
      <rPr>
        <vertAlign val="superscript"/>
        <sz val="12"/>
        <rFont val="Arial"/>
        <family val="2"/>
      </rPr>
      <t xml:space="preserve"> 2</t>
    </r>
  </si>
  <si>
    <r>
      <t xml:space="preserve">Glasgow, City of </t>
    </r>
    <r>
      <rPr>
        <vertAlign val="superscript"/>
        <sz val="12"/>
        <rFont val="Arial"/>
        <family val="2"/>
      </rPr>
      <t>2</t>
    </r>
  </si>
  <si>
    <r>
      <t xml:space="preserve">Renfrewshire </t>
    </r>
    <r>
      <rPr>
        <vertAlign val="superscript"/>
        <sz val="12"/>
        <rFont val="Arial"/>
        <family val="2"/>
      </rPr>
      <t>2</t>
    </r>
  </si>
  <si>
    <r>
      <t xml:space="preserve">South Lanarkshire </t>
    </r>
    <r>
      <rPr>
        <vertAlign val="superscript"/>
        <sz val="12"/>
        <rFont val="Arial"/>
        <family val="2"/>
      </rPr>
      <t>2</t>
    </r>
  </si>
  <si>
    <r>
      <t xml:space="preserve">Stirling </t>
    </r>
    <r>
      <rPr>
        <vertAlign val="superscript"/>
        <sz val="12"/>
        <rFont val="Arial"/>
        <family val="2"/>
      </rPr>
      <t>2</t>
    </r>
  </si>
  <si>
    <r>
      <t xml:space="preserve">East Ayrshire </t>
    </r>
    <r>
      <rPr>
        <vertAlign val="superscript"/>
        <sz val="12"/>
        <rFont val="Arial"/>
        <family val="2"/>
      </rPr>
      <t>3</t>
    </r>
  </si>
  <si>
    <r>
      <t xml:space="preserve">Glasgow, City of </t>
    </r>
    <r>
      <rPr>
        <vertAlign val="superscript"/>
        <sz val="12"/>
        <rFont val="Arial"/>
        <family val="2"/>
      </rPr>
      <t>3</t>
    </r>
  </si>
  <si>
    <r>
      <t xml:space="preserve">Renfrewshire </t>
    </r>
    <r>
      <rPr>
        <vertAlign val="superscript"/>
        <sz val="12"/>
        <rFont val="Arial"/>
        <family val="2"/>
      </rPr>
      <t>3</t>
    </r>
  </si>
  <si>
    <r>
      <t xml:space="preserve">South Lanarkshire </t>
    </r>
    <r>
      <rPr>
        <vertAlign val="superscript"/>
        <sz val="12"/>
        <rFont val="Arial"/>
        <family val="2"/>
      </rPr>
      <t>3</t>
    </r>
  </si>
  <si>
    <r>
      <t xml:space="preserve">Clackmannanshire </t>
    </r>
    <r>
      <rPr>
        <vertAlign val="superscript"/>
        <sz val="12"/>
        <rFont val="Arial"/>
        <family val="2"/>
      </rPr>
      <t>3</t>
    </r>
  </si>
  <si>
    <r>
      <t xml:space="preserve">East Renfrewshire </t>
    </r>
    <r>
      <rPr>
        <vertAlign val="superscript"/>
        <sz val="12"/>
        <rFont val="Arial"/>
        <family val="2"/>
      </rPr>
      <t>3</t>
    </r>
  </si>
  <si>
    <r>
      <t xml:space="preserve">Stirling </t>
    </r>
    <r>
      <rPr>
        <vertAlign val="superscript"/>
        <sz val="12"/>
        <rFont val="Arial"/>
        <family val="2"/>
      </rPr>
      <t>3</t>
    </r>
  </si>
  <si>
    <t>3. DfT have made some minor changes to the traffic estimates from 2006 onwards. This was due to incorrect LA codes</t>
  </si>
  <si>
    <t>Contents</t>
  </si>
  <si>
    <t>Table 5.1</t>
  </si>
  <si>
    <t>Table 5.2</t>
  </si>
  <si>
    <t>Table 5.3</t>
  </si>
  <si>
    <t>Table 5.4</t>
  </si>
  <si>
    <t>Table 5.5</t>
  </si>
  <si>
    <t>Table 5.6</t>
  </si>
  <si>
    <t>Table 5.8</t>
  </si>
  <si>
    <t>Table 5.9</t>
  </si>
  <si>
    <t>Table 5.10</t>
  </si>
  <si>
    <t>Traffic (vehicle kilometres) by road class and type</t>
  </si>
  <si>
    <t>Traffic (vehicle kilometres)  on major roads, minor roads and all roads by vehicle type</t>
  </si>
  <si>
    <t>Traffic on trunk roads and on local authority roads, by Council area</t>
  </si>
  <si>
    <t>Table 5.7a</t>
  </si>
  <si>
    <t>Table 5.7b</t>
  </si>
  <si>
    <t>Average daily traffic flows for selected key points</t>
  </si>
  <si>
    <t>Petrol and diesel consumption of road vehicles</t>
  </si>
  <si>
    <t>2. DfT's classification of urban and rural roads differs from the built up/non-built up classification - see section 5.1.4 of the notes and definitions at the back of this publication.</t>
  </si>
  <si>
    <t>* DfT's classification of urban and rural roads differs from the built up/non-built up classification - see section 5.1.4 of the</t>
  </si>
  <si>
    <t>http://www.gov.scot/Topics/Statistics/scotstat/Intro</t>
  </si>
  <si>
    <t xml:space="preserve">The tables are updated periodically when new data become available, users will be informed via ScotStat: to register for ScotStat alerts see: </t>
  </si>
  <si>
    <r>
      <t xml:space="preserve">These tables form part of the outputs for the National Statisitcs publication: Scottish Transport Statistics </t>
    </r>
    <r>
      <rPr>
        <sz val="10"/>
        <color indexed="12"/>
        <rFont val="Arial"/>
        <family val="2"/>
      </rPr>
      <t/>
    </r>
  </si>
  <si>
    <t>Totals may not equal sum of parts due to rounding.</t>
  </si>
  <si>
    <t>Eilean Siar</t>
  </si>
  <si>
    <t>Scottish Transport Statistics: Road Traffic - Web-tables</t>
  </si>
  <si>
    <t xml:space="preserve">  traffic estimates notes and definitions at the back of this publication.</t>
  </si>
  <si>
    <t xml:space="preserve">  of traffic on roads in each area.  For further information, please see the notes on the traffic estimates at the back of the publication.</t>
  </si>
  <si>
    <r>
      <t xml:space="preserve">2014 </t>
    </r>
    <r>
      <rPr>
        <b/>
        <vertAlign val="superscript"/>
        <sz val="12"/>
        <rFont val="Arial"/>
        <family val="2"/>
      </rPr>
      <t>2</t>
    </r>
  </si>
  <si>
    <r>
      <t xml:space="preserve">2014 </t>
    </r>
    <r>
      <rPr>
        <b/>
        <vertAlign val="superscript"/>
        <sz val="12"/>
        <rFont val="Arial"/>
        <family val="2"/>
      </rPr>
      <t>1</t>
    </r>
  </si>
  <si>
    <t>2. DfT have made some minor changes to the traffic estimates from 2006 to 2013. This was due to incorrect LA codes</t>
  </si>
  <si>
    <r>
      <t xml:space="preserve">2014 </t>
    </r>
    <r>
      <rPr>
        <b/>
        <vertAlign val="superscript"/>
        <sz val="12"/>
        <rFont val="Arial"/>
        <family val="2"/>
      </rPr>
      <t>4</t>
    </r>
  </si>
  <si>
    <r>
      <t xml:space="preserve">2014 </t>
    </r>
    <r>
      <rPr>
        <b/>
        <vertAlign val="superscript"/>
        <sz val="12"/>
        <rFont val="Arial"/>
        <family val="2"/>
      </rPr>
      <t>3</t>
    </r>
  </si>
  <si>
    <t>Entertainment</t>
  </si>
  <si>
    <t>Sport</t>
  </si>
  <si>
    <r>
      <t xml:space="preserve">2015 </t>
    </r>
    <r>
      <rPr>
        <b/>
        <vertAlign val="superscript"/>
        <sz val="12"/>
        <rFont val="Arial"/>
        <family val="2"/>
      </rPr>
      <t>2</t>
    </r>
  </si>
  <si>
    <t>A77 Lendalfoot</t>
  </si>
  <si>
    <t>https://www.transport.gov.scot/our-approach/statistics#</t>
  </si>
  <si>
    <t>Last Updated: August 2018</t>
  </si>
  <si>
    <r>
      <t xml:space="preserve">2016 </t>
    </r>
    <r>
      <rPr>
        <b/>
        <vertAlign val="superscript"/>
        <sz val="12"/>
        <rFont val="Arial"/>
        <family val="2"/>
      </rPr>
      <t>2</t>
    </r>
  </si>
  <si>
    <r>
      <t xml:space="preserve">2016 </t>
    </r>
    <r>
      <rPr>
        <b/>
        <vertAlign val="superscript"/>
        <sz val="12"/>
        <rFont val="Arial"/>
        <family val="2"/>
      </rPr>
      <t>1</t>
    </r>
  </si>
  <si>
    <t xml:space="preserve">1. DfT have made some small revisions to 2014 and 2016 estimates. </t>
  </si>
  <si>
    <t xml:space="preserve">4. DfT have made some small revisions to 2014 and 2016 estimates. </t>
  </si>
  <si>
    <r>
      <t xml:space="preserve">2016 </t>
    </r>
    <r>
      <rPr>
        <b/>
        <vertAlign val="superscript"/>
        <sz val="12"/>
        <rFont val="Arial"/>
        <family val="2"/>
      </rPr>
      <t>4</t>
    </r>
  </si>
  <si>
    <r>
      <t xml:space="preserve">2016 </t>
    </r>
    <r>
      <rPr>
        <b/>
        <vertAlign val="superscript"/>
        <sz val="12"/>
        <rFont val="Arial"/>
        <family val="2"/>
      </rPr>
      <t>3</t>
    </r>
  </si>
  <si>
    <t xml:space="preserve">3. DfT have made some small revisions to 2014 and 2016 estimates. </t>
  </si>
  <si>
    <r>
      <t xml:space="preserve">2015-17 </t>
    </r>
    <r>
      <rPr>
        <b/>
        <vertAlign val="superscript"/>
        <sz val="12"/>
        <rFont val="Arial"/>
        <family val="2"/>
      </rPr>
      <t>1</t>
    </r>
  </si>
  <si>
    <t>and combining gives fewer suppressed values.</t>
  </si>
  <si>
    <t xml:space="preserve">1. Three years' data are combined, whereas in previous year just one year's data was given. There was little change over the years, </t>
  </si>
  <si>
    <t xml:space="preserve">Three years' data are combined, whereas in previous year just one year's data was given. There was little change over the years, </t>
  </si>
  <si>
    <t>Table 5.9a: Percentage of car/van stages delayed by traffic congestion</t>
  </si>
  <si>
    <t>Table 5.9b Percentage of bus stages where passenger experienced delay</t>
  </si>
  <si>
    <t>https://www.gov.uk/government/collections/road-transport-consumption-at-regional-and-local-level#methodology</t>
  </si>
  <si>
    <t>Non - trunk A roads</t>
  </si>
  <si>
    <r>
      <t xml:space="preserve">Table 5.8    Car drivers' journeys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- whether delayed by traffic congestion 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and, if so,  </t>
    </r>
  </si>
  <si>
    <t>Eating/drinking</t>
  </si>
  <si>
    <t>Table 5.2  Traffic (vehicle kilometres)  on major roads (by class / type) and minor roads (by type) by vehicle type, 2018</t>
  </si>
  <si>
    <r>
      <t xml:space="preserve">Table 5.4   Traffic on major roads (by class / type) and on minor roads, by Council, 2018  </t>
    </r>
    <r>
      <rPr>
        <b/>
        <vertAlign val="superscript"/>
        <sz val="12"/>
        <rFont val="Arial"/>
        <family val="2"/>
      </rPr>
      <t>1</t>
    </r>
  </si>
  <si>
    <r>
      <t>Table 5.6   Average Daily Traffic Flows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at Selected Automated Traffic Classifier Sites </t>
    </r>
    <r>
      <rPr>
        <b/>
        <vertAlign val="superscript"/>
        <sz val="12"/>
        <rFont val="Arial"/>
        <family val="2"/>
      </rPr>
      <t xml:space="preserve">2 </t>
    </r>
    <r>
      <rPr>
        <b/>
        <sz val="12"/>
        <rFont val="Arial"/>
        <family val="2"/>
      </rPr>
      <t>by Month, 2018</t>
    </r>
  </si>
  <si>
    <r>
      <t xml:space="preserve">Table 5.7(a)   Average daily traffic flows, peak hourly flows and percentages of HGVs for selected key points: 2018 </t>
    </r>
    <r>
      <rPr>
        <b/>
        <vertAlign val="superscript"/>
        <sz val="12"/>
        <rFont val="Arial"/>
        <family val="2"/>
      </rPr>
      <t>1, 2</t>
    </r>
  </si>
  <si>
    <r>
      <t xml:space="preserve">                     how much time was lost </t>
    </r>
    <r>
      <rPr>
        <b/>
        <vertAlign val="superscript"/>
        <sz val="14"/>
        <rFont val="Arial"/>
        <family val="2"/>
      </rPr>
      <t xml:space="preserve">3 </t>
    </r>
    <r>
      <rPr>
        <b/>
        <sz val="14"/>
        <rFont val="Arial"/>
        <family val="2"/>
      </rPr>
      <t xml:space="preserve">:  2016-18 (combined) </t>
    </r>
    <r>
      <rPr>
        <b/>
        <vertAlign val="superscript"/>
        <sz val="14"/>
        <rFont val="Arial"/>
        <family val="2"/>
      </rPr>
      <t>5</t>
    </r>
  </si>
  <si>
    <r>
      <t xml:space="preserve">2016-18 </t>
    </r>
    <r>
      <rPr>
        <b/>
        <vertAlign val="superscript"/>
        <sz val="12"/>
        <rFont val="Arial"/>
        <family val="2"/>
      </rPr>
      <t>1</t>
    </r>
  </si>
  <si>
    <r>
      <t xml:space="preserve">2017 </t>
    </r>
    <r>
      <rPr>
        <b/>
        <vertAlign val="superscript"/>
        <sz val="12"/>
        <rFont val="Arial"/>
        <family val="2"/>
      </rPr>
      <t>2</t>
    </r>
  </si>
  <si>
    <t>Traffic (vehicle kilometres)  on major roads (by class / type) and minor roads (by type) by vehicle type, 2018</t>
  </si>
  <si>
    <t>Traffic on major roads (by class / type) and on minor roads, by Council, 2018</t>
  </si>
  <si>
    <t>Average Daily Traffic Flows1 at Selected Automated Traffic Classifier Sites 2 by Month, 2018</t>
  </si>
  <si>
    <t>Average daily traffic flows, peak hourly flows and percentages of HGVs for selected key points: 2018</t>
  </si>
  <si>
    <t>Car drivers' journeys  - whether delayed by traffic congestion and, if so how much time was lost:  2018</t>
  </si>
  <si>
    <t>Percentage of car/van stages delayed by traffic congestion 2008-2018</t>
  </si>
  <si>
    <t>Diesel Cars</t>
  </si>
  <si>
    <t>Petrol Cars</t>
  </si>
  <si>
    <t>HGV</t>
  </si>
  <si>
    <r>
      <t>Diesel LGV</t>
    </r>
    <r>
      <rPr>
        <b/>
        <vertAlign val="superscript"/>
        <sz val="11"/>
        <color indexed="9"/>
        <rFont val="Arial"/>
        <family val="2"/>
      </rPr>
      <t>3</t>
    </r>
  </si>
  <si>
    <r>
      <t>Petrol LGV</t>
    </r>
    <r>
      <rPr>
        <b/>
        <vertAlign val="superscript"/>
        <sz val="11"/>
        <color indexed="9"/>
        <rFont val="Arial"/>
        <family val="2"/>
      </rPr>
      <t>3</t>
    </r>
  </si>
  <si>
    <t>Personal</t>
  </si>
  <si>
    <t>Freight</t>
  </si>
  <si>
    <t>A roads</t>
  </si>
  <si>
    <t>Minor roads</t>
  </si>
  <si>
    <t>Total consumption</t>
  </si>
  <si>
    <r>
      <t xml:space="preserve">2005 </t>
    </r>
    <r>
      <rPr>
        <b/>
        <vertAlign val="superscript"/>
        <sz val="12"/>
        <rFont val="Arial"/>
        <family val="2"/>
      </rPr>
      <t>2</t>
    </r>
  </si>
  <si>
    <t>Argyll and Bute</t>
  </si>
  <si>
    <t>City of Edinburgh</t>
  </si>
  <si>
    <t>Dumfries and Galloway</t>
  </si>
  <si>
    <t>Glasgow City</t>
  </si>
  <si>
    <t>Na h-Eileanan Siar</t>
  </si>
  <si>
    <t>Perth and Kinross</t>
  </si>
  <si>
    <t>Figures taken from Sub-national road transport fuel consumption</t>
  </si>
  <si>
    <t>Department for Business, Energy &amp; Industrial Strategy</t>
  </si>
  <si>
    <t>Note: Edinburgh and Edinburgh City are in a different order</t>
  </si>
  <si>
    <t>1. DfT have made some small revisions to 2014 and 2016 estimates. Changes to the methodology for traffic estimates after 2015</t>
  </si>
  <si>
    <t xml:space="preserve"> had a disproportionate effect on pedal cycles and these should not be compared to previous years.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</si>
</sst>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71" formatCode="#,##0.000"/>
    <numFmt numFmtId="177" formatCode="_-* #,##0.0_-;\-* #,##0.0_-;_-* &quot;-&quot;??_-;_-@_-"/>
    <numFmt numFmtId="178" formatCode="_-* #,##0_-;\-* #,##0_-;_-* &quot;-&quot;??_-;_-@_-"/>
  </numFmts>
  <fonts count="7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sz val="12"/>
      <color indexed="56"/>
      <name val="Arial"/>
      <family val="2"/>
    </font>
    <font>
      <sz val="12"/>
      <color indexed="39"/>
      <name val="Arial"/>
      <family val="2"/>
    </font>
    <font>
      <b/>
      <vertAlign val="superscript"/>
      <sz val="12"/>
      <name val="Arial"/>
      <family val="2"/>
    </font>
    <font>
      <b/>
      <u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u/>
      <sz val="12"/>
      <name val="Arial"/>
      <family val="2"/>
    </font>
    <font>
      <sz val="12"/>
      <color indexed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1"/>
      <name val="Arial"/>
      <family val="2"/>
    </font>
    <font>
      <b/>
      <sz val="12"/>
      <color indexed="12"/>
      <name val="Arial"/>
      <family val="2"/>
    </font>
    <font>
      <i/>
      <sz val="12"/>
      <color indexed="12"/>
      <name val="Arial"/>
      <family val="2"/>
    </font>
    <font>
      <b/>
      <i/>
      <sz val="12"/>
      <name val="Arial"/>
      <family val="2"/>
    </font>
    <font>
      <vertAlign val="superscript"/>
      <sz val="12"/>
      <name val="Arial"/>
      <family val="2"/>
    </font>
    <font>
      <vertAlign val="superscript"/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i/>
      <vertAlign val="superscript"/>
      <sz val="12"/>
      <name val="Arial"/>
      <family val="2"/>
    </font>
    <font>
      <sz val="9"/>
      <name val="Arial"/>
      <family val="2"/>
    </font>
    <font>
      <b/>
      <sz val="11"/>
      <color indexed="12"/>
      <name val="Arial"/>
      <family val="2"/>
    </font>
    <font>
      <b/>
      <sz val="10"/>
      <color indexed="48"/>
      <name val="Arial"/>
      <family val="2"/>
    </font>
    <font>
      <b/>
      <i/>
      <sz val="12"/>
      <color indexed="12"/>
      <name val="Arial"/>
      <family val="2"/>
    </font>
    <font>
      <sz val="12"/>
      <color indexed="12"/>
      <name val="Arial"/>
      <family val="2"/>
    </font>
    <font>
      <b/>
      <sz val="12.7"/>
      <name val="Arial"/>
      <family val="2"/>
    </font>
    <font>
      <b/>
      <sz val="16"/>
      <name val="Arial"/>
      <family val="2"/>
    </font>
    <font>
      <u/>
      <sz val="12"/>
      <color indexed="12"/>
      <name val="Arial"/>
      <family val="2"/>
    </font>
    <font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Calibri"/>
      <family val="2"/>
    </font>
    <font>
      <b/>
      <vertAlign val="superscript"/>
      <sz val="11"/>
      <color indexed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rgb="FF800080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rgb="FF0000FF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1"/>
      <color rgb="FF0000FF"/>
      <name val="Arial"/>
      <family val="2"/>
    </font>
    <font>
      <sz val="11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EE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16" applyNumberFormat="0" applyAlignment="0" applyProtection="0"/>
    <xf numFmtId="0" fontId="50" fillId="29" borderId="17" applyNumberFormat="0" applyAlignment="0" applyProtection="0"/>
    <xf numFmtId="43" fontId="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0" borderId="0" applyNumberFormat="0" applyBorder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1" borderId="16" applyNumberFormat="0" applyAlignment="0" applyProtection="0"/>
    <xf numFmtId="0" fontId="59" fillId="0" borderId="21" applyNumberFormat="0" applyFill="0" applyAlignment="0" applyProtection="0"/>
    <xf numFmtId="0" fontId="60" fillId="32" borderId="0" applyNumberFormat="0" applyBorder="0" applyAlignment="0" applyProtection="0"/>
    <xf numFmtId="0" fontId="46" fillId="0" borderId="0"/>
    <xf numFmtId="0" fontId="46" fillId="0" borderId="0"/>
    <xf numFmtId="0" fontId="5" fillId="0" borderId="0"/>
    <xf numFmtId="0" fontId="2" fillId="0" borderId="0"/>
    <xf numFmtId="0" fontId="2" fillId="0" borderId="0"/>
    <xf numFmtId="0" fontId="46" fillId="33" borderId="22" applyNumberFormat="0" applyFont="0" applyAlignment="0" applyProtection="0"/>
    <xf numFmtId="0" fontId="61" fillId="28" borderId="23" applyNumberFormat="0" applyAlignment="0" applyProtection="0"/>
    <xf numFmtId="0" fontId="2" fillId="0" borderId="0">
      <alignment horizontal="left" vertical="center"/>
    </xf>
    <xf numFmtId="0" fontId="62" fillId="0" borderId="0" applyNumberFormat="0" applyFill="0" applyBorder="0" applyAlignment="0" applyProtection="0"/>
    <xf numFmtId="0" fontId="63" fillId="0" borderId="24" applyNumberFormat="0" applyFill="0" applyAlignment="0" applyProtection="0"/>
    <xf numFmtId="0" fontId="64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 applyBorder="1"/>
    <xf numFmtId="0" fontId="2" fillId="0" borderId="0" xfId="0" applyFont="1" applyBorder="1"/>
    <xf numFmtId="3" fontId="0" fillId="0" borderId="0" xfId="0" applyNumberFormat="1" applyBorder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9" fillId="0" borderId="1" xfId="0" applyFont="1" applyBorder="1"/>
    <xf numFmtId="0" fontId="6" fillId="0" borderId="2" xfId="0" applyFont="1" applyBorder="1" applyAlignment="1">
      <alignment horizontal="right"/>
    </xf>
    <xf numFmtId="3" fontId="5" fillId="0" borderId="0" xfId="0" applyNumberFormat="1" applyFont="1" applyBorder="1"/>
    <xf numFmtId="0" fontId="9" fillId="0" borderId="0" xfId="0" applyFont="1"/>
    <xf numFmtId="0" fontId="5" fillId="0" borderId="1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 applyBorder="1"/>
    <xf numFmtId="0" fontId="8" fillId="0" borderId="0" xfId="0" applyFont="1"/>
    <xf numFmtId="3" fontId="12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15" fillId="0" borderId="0" xfId="0" applyFont="1"/>
    <xf numFmtId="0" fontId="6" fillId="0" borderId="0" xfId="0" applyFont="1" applyFill="1"/>
    <xf numFmtId="0" fontId="8" fillId="0" borderId="0" xfId="0" applyFont="1" applyFill="1"/>
    <xf numFmtId="0" fontId="6" fillId="0" borderId="3" xfId="0" applyFont="1" applyFill="1" applyBorder="1"/>
    <xf numFmtId="0" fontId="6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0" fillId="0" borderId="0" xfId="0" applyFill="1" applyAlignment="1"/>
    <xf numFmtId="3" fontId="6" fillId="0" borderId="0" xfId="0" applyNumberFormat="1" applyFont="1"/>
    <xf numFmtId="3" fontId="5" fillId="0" borderId="0" xfId="0" applyNumberFormat="1" applyFont="1"/>
    <xf numFmtId="3" fontId="5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/>
    <xf numFmtId="0" fontId="5" fillId="0" borderId="0" xfId="0" applyFont="1" applyFill="1" applyBorder="1" applyAlignment="1"/>
    <xf numFmtId="3" fontId="13" fillId="0" borderId="0" xfId="0" applyNumberFormat="1" applyFont="1" applyBorder="1"/>
    <xf numFmtId="0" fontId="5" fillId="0" borderId="0" xfId="0" applyFont="1" applyFill="1" applyBorder="1"/>
    <xf numFmtId="0" fontId="9" fillId="0" borderId="0" xfId="0" quotePrefix="1" applyFont="1" applyBorder="1" applyAlignment="1">
      <alignment horizontal="left"/>
    </xf>
    <xf numFmtId="0" fontId="10" fillId="0" borderId="0" xfId="0" applyFont="1" applyBorder="1"/>
    <xf numFmtId="0" fontId="10" fillId="0" borderId="1" xfId="0" applyFont="1" applyBorder="1"/>
    <xf numFmtId="0" fontId="5" fillId="0" borderId="4" xfId="0" applyFont="1" applyBorder="1"/>
    <xf numFmtId="0" fontId="6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16" fontId="5" fillId="0" borderId="0" xfId="0" quotePrefix="1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" fontId="5" fillId="0" borderId="0" xfId="0" applyNumberFormat="1" applyFont="1"/>
    <xf numFmtId="2" fontId="5" fillId="0" borderId="0" xfId="0" applyNumberFormat="1" applyFont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5" fillId="0" borderId="1" xfId="0" applyFont="1" applyBorder="1" applyAlignment="1">
      <alignment horizontal="left" indent="1"/>
    </xf>
    <xf numFmtId="9" fontId="5" fillId="0" borderId="0" xfId="0" applyNumberFormat="1" applyFont="1"/>
    <xf numFmtId="0" fontId="16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2" fillId="0" borderId="0" xfId="0" applyFont="1" applyFill="1" applyBorder="1"/>
    <xf numFmtId="0" fontId="6" fillId="0" borderId="0" xfId="0" applyFont="1" applyBorder="1"/>
    <xf numFmtId="178" fontId="4" fillId="0" borderId="0" xfId="28" applyNumberFormat="1" applyFont="1" applyFill="1" applyAlignment="1">
      <alignment horizontal="left"/>
    </xf>
    <xf numFmtId="3" fontId="4" fillId="0" borderId="0" xfId="0" applyNumberFormat="1" applyFont="1"/>
    <xf numFmtId="3" fontId="0" fillId="0" borderId="0" xfId="0" applyNumberFormat="1"/>
    <xf numFmtId="0" fontId="23" fillId="0" borderId="0" xfId="0" applyFont="1"/>
    <xf numFmtId="3" fontId="13" fillId="0" borderId="0" xfId="0" applyNumberFormat="1" applyFont="1" applyFill="1" applyBorder="1"/>
    <xf numFmtId="0" fontId="2" fillId="0" borderId="0" xfId="0" applyFont="1"/>
    <xf numFmtId="3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Border="1"/>
    <xf numFmtId="165" fontId="25" fillId="0" borderId="0" xfId="0" applyNumberFormat="1" applyFont="1" applyBorder="1" applyAlignment="1">
      <alignment horizontal="right"/>
    </xf>
    <xf numFmtId="171" fontId="12" fillId="0" borderId="0" xfId="0" applyNumberFormat="1" applyFont="1"/>
    <xf numFmtId="0" fontId="24" fillId="0" borderId="0" xfId="0" quotePrefix="1" applyFont="1"/>
    <xf numFmtId="165" fontId="26" fillId="0" borderId="0" xfId="0" applyNumberFormat="1" applyFont="1"/>
    <xf numFmtId="165" fontId="26" fillId="0" borderId="0" xfId="0" applyNumberFormat="1" applyFont="1" applyFill="1" applyAlignment="1">
      <alignment horizontal="right"/>
    </xf>
    <xf numFmtId="164" fontId="27" fillId="0" borderId="0" xfId="0" applyNumberFormat="1" applyFont="1" applyFill="1" applyAlignment="1">
      <alignment horizontal="right"/>
    </xf>
    <xf numFmtId="0" fontId="22" fillId="0" borderId="0" xfId="0" applyFont="1" applyFill="1"/>
    <xf numFmtId="4" fontId="8" fillId="0" borderId="0" xfId="0" applyNumberFormat="1" applyFont="1"/>
    <xf numFmtId="4" fontId="8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3" fontId="22" fillId="0" borderId="0" xfId="0" applyNumberFormat="1" applyFont="1"/>
    <xf numFmtId="3" fontId="22" fillId="0" borderId="0" xfId="0" applyNumberFormat="1" applyFont="1" applyAlignment="1">
      <alignment horizontal="right"/>
    </xf>
    <xf numFmtId="3" fontId="22" fillId="0" borderId="0" xfId="0" applyNumberFormat="1" applyFont="1" applyFill="1"/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Border="1"/>
    <xf numFmtId="0" fontId="22" fillId="0" borderId="0" xfId="0" applyFont="1"/>
    <xf numFmtId="0" fontId="24" fillId="0" borderId="0" xfId="0" quotePrefix="1" applyFont="1" applyFill="1"/>
    <xf numFmtId="3" fontId="6" fillId="0" borderId="0" xfId="0" applyNumberFormat="1" applyFont="1" applyFill="1"/>
    <xf numFmtId="0" fontId="0" fillId="0" borderId="9" xfId="0" applyFill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/>
    <xf numFmtId="0" fontId="0" fillId="0" borderId="10" xfId="0" applyBorder="1"/>
    <xf numFmtId="0" fontId="0" fillId="0" borderId="3" xfId="0" applyBorder="1"/>
    <xf numFmtId="0" fontId="24" fillId="0" borderId="3" xfId="0" quotePrefix="1" applyFont="1" applyBorder="1"/>
    <xf numFmtId="0" fontId="28" fillId="0" borderId="0" xfId="0" applyFont="1"/>
    <xf numFmtId="0" fontId="16" fillId="0" borderId="0" xfId="0" applyFont="1"/>
    <xf numFmtId="0" fontId="28" fillId="0" borderId="0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165" fontId="27" fillId="0" borderId="3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31" fillId="0" borderId="0" xfId="0" applyFont="1"/>
    <xf numFmtId="0" fontId="32" fillId="0" borderId="0" xfId="0" applyFont="1"/>
    <xf numFmtId="0" fontId="22" fillId="0" borderId="3" xfId="0" applyFont="1" applyBorder="1"/>
    <xf numFmtId="0" fontId="31" fillId="0" borderId="0" xfId="0" applyFont="1" applyBorder="1"/>
    <xf numFmtId="178" fontId="5" fillId="0" borderId="0" xfId="28" applyNumberFormat="1" applyFont="1" applyFill="1" applyAlignment="1">
      <alignment horizontal="left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Continuous" vertical="top" wrapText="1"/>
    </xf>
    <xf numFmtId="0" fontId="6" fillId="0" borderId="10" xfId="0" applyFont="1" applyBorder="1" applyAlignment="1">
      <alignment horizontal="center" vertical="top" wrapText="1"/>
    </xf>
    <xf numFmtId="178" fontId="6" fillId="0" borderId="0" xfId="28" applyNumberFormat="1" applyFont="1" applyFill="1" applyAlignment="1">
      <alignment horizontal="left"/>
    </xf>
    <xf numFmtId="3" fontId="12" fillId="0" borderId="0" xfId="0" quotePrefix="1" applyNumberFormat="1" applyFont="1" applyBorder="1"/>
    <xf numFmtId="0" fontId="6" fillId="0" borderId="10" xfId="0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9" xfId="0" applyFill="1" applyBorder="1"/>
    <xf numFmtId="0" fontId="0" fillId="0" borderId="9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right"/>
    </xf>
    <xf numFmtId="0" fontId="6" fillId="0" borderId="0" xfId="0" applyFont="1" applyFill="1" applyAlignment="1"/>
    <xf numFmtId="0" fontId="10" fillId="0" borderId="9" xfId="0" applyFont="1" applyFill="1" applyBorder="1" applyAlignment="1"/>
    <xf numFmtId="0" fontId="0" fillId="0" borderId="10" xfId="0" applyFill="1" applyBorder="1"/>
    <xf numFmtId="0" fontId="10" fillId="0" borderId="10" xfId="0" applyFont="1" applyFill="1" applyBorder="1"/>
    <xf numFmtId="1" fontId="5" fillId="0" borderId="3" xfId="0" applyNumberFormat="1" applyFont="1" applyBorder="1"/>
    <xf numFmtId="0" fontId="22" fillId="0" borderId="3" xfId="0" applyFont="1" applyFill="1" applyBorder="1"/>
    <xf numFmtId="3" fontId="22" fillId="0" borderId="3" xfId="0" applyNumberFormat="1" applyFont="1" applyBorder="1"/>
    <xf numFmtId="3" fontId="22" fillId="0" borderId="3" xfId="0" applyNumberFormat="1" applyFont="1" applyFill="1" applyBorder="1"/>
    <xf numFmtId="0" fontId="6" fillId="0" borderId="10" xfId="0" applyFont="1" applyBorder="1" applyAlignment="1">
      <alignment horizontal="right"/>
    </xf>
    <xf numFmtId="178" fontId="8" fillId="0" borderId="3" xfId="28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3" fontId="12" fillId="0" borderId="3" xfId="0" applyNumberFormat="1" applyFont="1" applyBorder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2" fillId="0" borderId="0" xfId="0" applyFont="1" applyFill="1" applyAlignment="1"/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0" fontId="34" fillId="0" borderId="0" xfId="0" applyFont="1"/>
    <xf numFmtId="0" fontId="34" fillId="0" borderId="0" xfId="0" applyFont="1" applyBorder="1"/>
    <xf numFmtId="165" fontId="0" fillId="0" borderId="0" xfId="0" applyNumberFormat="1"/>
    <xf numFmtId="165" fontId="0" fillId="0" borderId="0" xfId="0" applyNumberFormat="1" applyFill="1"/>
    <xf numFmtId="165" fontId="0" fillId="0" borderId="3" xfId="0" applyNumberFormat="1" applyBorder="1"/>
    <xf numFmtId="3" fontId="12" fillId="0" borderId="0" xfId="0" quotePrefix="1" applyNumberFormat="1" applyFont="1" applyFill="1" applyBorder="1"/>
    <xf numFmtId="165" fontId="35" fillId="0" borderId="0" xfId="0" applyNumberFormat="1" applyFont="1" applyFill="1" applyBorder="1" applyAlignment="1">
      <alignment horizontal="right"/>
    </xf>
    <xf numFmtId="165" fontId="35" fillId="0" borderId="0" xfId="0" applyNumberFormat="1" applyFont="1"/>
    <xf numFmtId="0" fontId="5" fillId="0" borderId="11" xfId="0" applyFont="1" applyFill="1" applyBorder="1"/>
    <xf numFmtId="0" fontId="6" fillId="0" borderId="11" xfId="0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16" fillId="0" borderId="0" xfId="0" applyFont="1" applyFill="1"/>
    <xf numFmtId="3" fontId="16" fillId="0" borderId="0" xfId="0" applyNumberFormat="1" applyFont="1" applyFill="1" applyAlignment="1">
      <alignment horizontal="right"/>
    </xf>
    <xf numFmtId="164" fontId="5" fillId="0" borderId="12" xfId="0" applyNumberFormat="1" applyFont="1" applyFill="1" applyBorder="1" applyAlignment="1">
      <alignment horizontal="right"/>
    </xf>
    <xf numFmtId="49" fontId="16" fillId="0" borderId="1" xfId="28" applyNumberFormat="1" applyFont="1" applyFill="1" applyBorder="1" applyAlignment="1">
      <alignment horizontal="left"/>
    </xf>
    <xf numFmtId="3" fontId="16" fillId="0" borderId="1" xfId="0" applyNumberFormat="1" applyFont="1" applyFill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78" fontId="6" fillId="0" borderId="3" xfId="28" applyNumberFormat="1" applyFont="1" applyFill="1" applyBorder="1" applyAlignment="1">
      <alignment horizontal="left"/>
    </xf>
    <xf numFmtId="3" fontId="36" fillId="0" borderId="0" xfId="0" quotePrefix="1" applyNumberFormat="1" applyFont="1"/>
    <xf numFmtId="165" fontId="37" fillId="0" borderId="3" xfId="0" applyNumberFormat="1" applyFont="1" applyFill="1" applyBorder="1" applyAlignment="1">
      <alignment horizontal="right"/>
    </xf>
    <xf numFmtId="16" fontId="5" fillId="0" borderId="1" xfId="0" applyNumberFormat="1" applyFont="1" applyBorder="1" applyAlignment="1">
      <alignment horizontal="center"/>
    </xf>
    <xf numFmtId="0" fontId="5" fillId="0" borderId="0" xfId="44" applyFont="1"/>
    <xf numFmtId="0" fontId="5" fillId="0" borderId="0" xfId="44" applyFont="1" applyBorder="1"/>
    <xf numFmtId="0" fontId="5" fillId="0" borderId="0" xfId="44" applyFont="1" applyAlignment="1">
      <alignment horizontal="left" indent="1"/>
    </xf>
    <xf numFmtId="0" fontId="25" fillId="0" borderId="0" xfId="0" applyFont="1"/>
    <xf numFmtId="3" fontId="13" fillId="0" borderId="0" xfId="0" applyNumberFormat="1" applyFont="1" applyFill="1"/>
    <xf numFmtId="3" fontId="12" fillId="0" borderId="0" xfId="0" applyNumberFormat="1" applyFont="1" applyFill="1"/>
    <xf numFmtId="3" fontId="26" fillId="0" borderId="0" xfId="0" applyNumberFormat="1" applyFont="1" applyFill="1"/>
    <xf numFmtId="3" fontId="0" fillId="0" borderId="0" xfId="0" applyNumberFormat="1" applyFill="1"/>
    <xf numFmtId="3" fontId="21" fillId="0" borderId="0" xfId="0" applyNumberFormat="1" applyFont="1"/>
    <xf numFmtId="3" fontId="38" fillId="0" borderId="0" xfId="0" applyNumberFormat="1" applyFont="1"/>
    <xf numFmtId="3" fontId="26" fillId="0" borderId="0" xfId="0" applyNumberFormat="1" applyFont="1"/>
    <xf numFmtId="178" fontId="5" fillId="0" borderId="0" xfId="28" applyNumberFormat="1" applyFont="1"/>
    <xf numFmtId="178" fontId="16" fillId="0" borderId="0" xfId="28" applyNumberFormat="1" applyFont="1"/>
    <xf numFmtId="178" fontId="6" fillId="0" borderId="0" xfId="28" applyNumberFormat="1" applyFont="1"/>
    <xf numFmtId="0" fontId="0" fillId="0" borderId="10" xfId="0" applyFill="1" applyBorder="1" applyAlignment="1"/>
    <xf numFmtId="0" fontId="0" fillId="0" borderId="1" xfId="0" applyBorder="1"/>
    <xf numFmtId="0" fontId="0" fillId="0" borderId="11" xfId="0" applyBorder="1"/>
    <xf numFmtId="0" fontId="4" fillId="0" borderId="3" xfId="0" applyFont="1" applyFill="1" applyBorder="1" applyAlignment="1">
      <alignment horizontal="center" wrapText="1"/>
    </xf>
    <xf numFmtId="3" fontId="16" fillId="0" borderId="0" xfId="0" applyNumberFormat="1" applyFont="1" applyFill="1" applyBorder="1" applyAlignment="1">
      <alignment horizontal="right"/>
    </xf>
    <xf numFmtId="0" fontId="39" fillId="2" borderId="0" xfId="0" applyFont="1" applyFill="1"/>
    <xf numFmtId="178" fontId="5" fillId="0" borderId="1" xfId="28" applyNumberFormat="1" applyFont="1" applyBorder="1" applyAlignment="1">
      <alignment horizontal="left" indent="1"/>
    </xf>
    <xf numFmtId="3" fontId="6" fillId="0" borderId="0" xfId="0" applyNumberFormat="1" applyFont="1" applyFill="1" applyBorder="1"/>
    <xf numFmtId="0" fontId="40" fillId="0" borderId="0" xfId="0" applyFont="1" applyAlignment="1"/>
    <xf numFmtId="0" fontId="41" fillId="0" borderId="0" xfId="36" applyFont="1" applyAlignment="1" applyProtection="1">
      <alignment vertical="center"/>
    </xf>
    <xf numFmtId="0" fontId="7" fillId="0" borderId="0" xfId="36" applyAlignment="1" applyProtection="1">
      <alignment vertical="center"/>
    </xf>
    <xf numFmtId="0" fontId="40" fillId="0" borderId="0" xfId="0" applyFont="1"/>
    <xf numFmtId="0" fontId="0" fillId="0" borderId="0" xfId="0" applyAlignment="1">
      <alignment horizontal="left" wrapText="1"/>
    </xf>
    <xf numFmtId="0" fontId="43" fillId="0" borderId="0" xfId="36" applyFont="1" applyAlignment="1" applyProtection="1">
      <alignment vertical="center"/>
    </xf>
    <xf numFmtId="0" fontId="0" fillId="0" borderId="0" xfId="0" applyAlignment="1">
      <alignment horizontal="left"/>
    </xf>
    <xf numFmtId="0" fontId="7" fillId="0" borderId="0" xfId="36" applyAlignment="1">
      <alignment horizontal="left"/>
    </xf>
    <xf numFmtId="0" fontId="2" fillId="0" borderId="0" xfId="0" applyFont="1" applyAlignment="1">
      <alignment horizontal="left"/>
    </xf>
    <xf numFmtId="0" fontId="44" fillId="0" borderId="0" xfId="0" applyFont="1"/>
    <xf numFmtId="1" fontId="2" fillId="0" borderId="0" xfId="36" applyNumberFormat="1" applyFont="1" applyAlignment="1" applyProtection="1">
      <alignment vertical="center"/>
    </xf>
    <xf numFmtId="164" fontId="0" fillId="0" borderId="0" xfId="0" applyNumberFormat="1"/>
    <xf numFmtId="165" fontId="25" fillId="0" borderId="3" xfId="0" applyNumberFormat="1" applyFont="1" applyFill="1" applyBorder="1" applyAlignment="1">
      <alignment horizontal="right"/>
    </xf>
    <xf numFmtId="3" fontId="0" fillId="0" borderId="3" xfId="0" applyNumberFormat="1" applyBorder="1"/>
    <xf numFmtId="164" fontId="5" fillId="0" borderId="0" xfId="0" applyNumberFormat="1" applyFont="1" applyFill="1"/>
    <xf numFmtId="3" fontId="22" fillId="0" borderId="0" xfId="0" applyNumberFormat="1" applyFont="1" applyFill="1" applyBorder="1"/>
    <xf numFmtId="1" fontId="5" fillId="0" borderId="0" xfId="0" applyNumberFormat="1" applyFont="1" applyFill="1" applyBorder="1"/>
    <xf numFmtId="3" fontId="22" fillId="0" borderId="0" xfId="0" applyNumberFormat="1" applyFont="1" applyFill="1" applyBorder="1" applyAlignment="1">
      <alignment horizontal="right"/>
    </xf>
    <xf numFmtId="3" fontId="5" fillId="0" borderId="3" xfId="0" applyNumberFormat="1" applyFont="1" applyFill="1" applyBorder="1"/>
    <xf numFmtId="3" fontId="22" fillId="34" borderId="0" xfId="0" applyNumberFormat="1" applyFont="1" applyFill="1"/>
    <xf numFmtId="1" fontId="5" fillId="0" borderId="0" xfId="0" applyNumberFormat="1" applyFont="1" applyFill="1"/>
    <xf numFmtId="0" fontId="7" fillId="0" borderId="0" xfId="36"/>
    <xf numFmtId="49" fontId="25" fillId="0" borderId="0" xfId="28" applyNumberFormat="1" applyFont="1" applyFill="1" applyBorder="1" applyAlignment="1">
      <alignment horizontal="left"/>
    </xf>
    <xf numFmtId="3" fontId="24" fillId="0" borderId="0" xfId="0" quotePrefix="1" applyNumberFormat="1" applyFont="1"/>
    <xf numFmtId="3" fontId="24" fillId="0" borderId="0" xfId="0" quotePrefix="1" applyNumberFormat="1" applyFont="1" applyFill="1"/>
    <xf numFmtId="0" fontId="36" fillId="0" borderId="0" xfId="0" quotePrefix="1" applyFont="1" applyFill="1"/>
    <xf numFmtId="0" fontId="4" fillId="0" borderId="0" xfId="0" applyFont="1" applyFill="1"/>
    <xf numFmtId="3" fontId="6" fillId="0" borderId="0" xfId="0" applyNumberFormat="1" applyFont="1" applyFill="1" applyAlignment="1">
      <alignment horizontal="right"/>
    </xf>
    <xf numFmtId="41" fontId="5" fillId="0" borderId="0" xfId="0" applyNumberFormat="1" applyFont="1" applyFill="1"/>
    <xf numFmtId="41" fontId="5" fillId="0" borderId="0" xfId="28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41" fontId="6" fillId="0" borderId="3" xfId="0" applyNumberFormat="1" applyFont="1" applyFill="1" applyBorder="1"/>
    <xf numFmtId="41" fontId="6" fillId="0" borderId="3" xfId="0" applyNumberFormat="1" applyFont="1" applyFill="1" applyBorder="1" applyAlignment="1">
      <alignment horizontal="right"/>
    </xf>
    <xf numFmtId="41" fontId="6" fillId="0" borderId="3" xfId="28" applyNumberFormat="1" applyFont="1" applyFill="1" applyBorder="1" applyAlignment="1">
      <alignment horizontal="right"/>
    </xf>
    <xf numFmtId="178" fontId="22" fillId="0" borderId="0" xfId="28" applyNumberFormat="1" applyFont="1" applyFill="1"/>
    <xf numFmtId="178" fontId="5" fillId="0" borderId="0" xfId="28" applyNumberFormat="1" applyFont="1" applyFill="1" applyAlignment="1">
      <alignment horizontal="right"/>
    </xf>
    <xf numFmtId="178" fontId="22" fillId="0" borderId="0" xfId="28" applyNumberFormat="1" applyFont="1" applyFill="1" applyAlignment="1">
      <alignment horizontal="center"/>
    </xf>
    <xf numFmtId="178" fontId="22" fillId="0" borderId="3" xfId="28" applyNumberFormat="1" applyFont="1" applyFill="1" applyBorder="1"/>
    <xf numFmtId="178" fontId="5" fillId="0" borderId="3" xfId="28" applyNumberFormat="1" applyFont="1" applyFill="1" applyBorder="1" applyAlignment="1">
      <alignment horizontal="right"/>
    </xf>
    <xf numFmtId="1" fontId="5" fillId="0" borderId="0" xfId="0" applyNumberFormat="1" applyFont="1" applyFill="1" applyAlignment="1">
      <alignment horizontal="right"/>
    </xf>
    <xf numFmtId="1" fontId="22" fillId="0" borderId="0" xfId="0" applyNumberFormat="1" applyFont="1" applyFill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1" fontId="5" fillId="0" borderId="3" xfId="0" applyNumberFormat="1" applyFont="1" applyFill="1" applyBorder="1"/>
    <xf numFmtId="1" fontId="22" fillId="0" borderId="3" xfId="0" applyNumberFormat="1" applyFont="1" applyFill="1" applyBorder="1" applyAlignment="1">
      <alignment horizontal="right"/>
    </xf>
    <xf numFmtId="178" fontId="5" fillId="0" borderId="0" xfId="28" applyNumberFormat="1" applyFont="1" applyFill="1"/>
    <xf numFmtId="178" fontId="5" fillId="0" borderId="0" xfId="28" applyNumberFormat="1" applyFont="1" applyFill="1" applyBorder="1"/>
    <xf numFmtId="178" fontId="5" fillId="0" borderId="0" xfId="28" applyNumberFormat="1" applyFont="1" applyFill="1" applyBorder="1" applyAlignment="1">
      <alignment horizontal="right"/>
    </xf>
    <xf numFmtId="41" fontId="5" fillId="0" borderId="0" xfId="45" applyNumberFormat="1" applyFont="1" applyFill="1" applyAlignment="1">
      <alignment vertical="top" wrapText="1"/>
    </xf>
    <xf numFmtId="41" fontId="5" fillId="0" borderId="0" xfId="45" applyNumberFormat="1" applyFont="1" applyFill="1" applyAlignment="1">
      <alignment horizontal="right" vertical="top" wrapText="1"/>
    </xf>
    <xf numFmtId="41" fontId="5" fillId="0" borderId="0" xfId="44" applyNumberFormat="1" applyFont="1" applyFill="1" applyAlignment="1">
      <alignment horizontal="right"/>
    </xf>
    <xf numFmtId="41" fontId="5" fillId="0" borderId="0" xfId="44" applyNumberFormat="1" applyFont="1" applyFill="1" applyBorder="1" applyAlignment="1">
      <alignment horizontal="right"/>
    </xf>
    <xf numFmtId="3" fontId="65" fillId="35" borderId="10" xfId="28" applyNumberFormat="1" applyFont="1" applyFill="1" applyBorder="1" applyAlignment="1">
      <alignment horizontal="right" vertical="center"/>
    </xf>
    <xf numFmtId="1" fontId="66" fillId="36" borderId="1" xfId="43" applyNumberFormat="1" applyFont="1" applyFill="1" applyBorder="1" applyAlignment="1">
      <alignment horizontal="right" vertical="center" wrapText="1"/>
    </xf>
    <xf numFmtId="164" fontId="67" fillId="0" borderId="0" xfId="0" applyNumberFormat="1" applyFont="1" applyFill="1"/>
    <xf numFmtId="177" fontId="67" fillId="0" borderId="0" xfId="28" applyNumberFormat="1" applyFont="1" applyFill="1"/>
    <xf numFmtId="164" fontId="68" fillId="0" borderId="0" xfId="0" applyNumberFormat="1" applyFont="1" applyFill="1"/>
    <xf numFmtId="178" fontId="4" fillId="0" borderId="0" xfId="28" applyNumberFormat="1" applyFont="1"/>
    <xf numFmtId="165" fontId="69" fillId="0" borderId="0" xfId="0" applyNumberFormat="1" applyFont="1" applyFill="1" applyBorder="1" applyAlignment="1">
      <alignment horizontal="right"/>
    </xf>
    <xf numFmtId="1" fontId="25" fillId="35" borderId="0" xfId="48" applyNumberFormat="1" applyFont="1" applyFill="1" applyBorder="1" applyAlignment="1">
      <alignment horizontal="left" vertical="center"/>
    </xf>
    <xf numFmtId="0" fontId="4" fillId="0" borderId="0" xfId="0" applyFont="1"/>
    <xf numFmtId="164" fontId="64" fillId="0" borderId="0" xfId="0" applyNumberFormat="1" applyFont="1"/>
    <xf numFmtId="1" fontId="70" fillId="35" borderId="0" xfId="48" applyNumberFormat="1" applyFont="1" applyFill="1" applyBorder="1" applyAlignment="1">
      <alignment horizontal="left" vertical="center"/>
    </xf>
    <xf numFmtId="3" fontId="5" fillId="0" borderId="13" xfId="0" applyNumberFormat="1" applyFont="1" applyFill="1" applyBorder="1"/>
    <xf numFmtId="0" fontId="6" fillId="0" borderId="9" xfId="0" applyFont="1" applyFill="1" applyBorder="1" applyAlignment="1">
      <alignment horizontal="center"/>
    </xf>
    <xf numFmtId="0" fontId="0" fillId="0" borderId="9" xfId="0" applyFill="1" applyBorder="1" applyAlignment="1"/>
    <xf numFmtId="0" fontId="6" fillId="0" borderId="3" xfId="0" applyFont="1" applyFill="1" applyBorder="1" applyAlignment="1">
      <alignment horizontal="center"/>
    </xf>
    <xf numFmtId="0" fontId="0" fillId="0" borderId="3" xfId="0" applyFill="1" applyBorder="1" applyAlignment="1"/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66" fillId="36" borderId="3" xfId="43" applyNumberFormat="1" applyFont="1" applyFill="1" applyBorder="1" applyAlignment="1">
      <alignment horizontal="center" vertical="center"/>
    </xf>
    <xf numFmtId="1" fontId="66" fillId="36" borderId="0" xfId="43" applyNumberFormat="1" applyFont="1" applyFill="1" applyBorder="1" applyAlignment="1">
      <alignment horizontal="center" vertical="center"/>
    </xf>
    <xf numFmtId="1" fontId="66" fillId="36" borderId="1" xfId="43" applyNumberFormat="1" applyFont="1" applyFill="1" applyBorder="1" applyAlignment="1">
      <alignment horizontal="center" vertical="center"/>
    </xf>
    <xf numFmtId="1" fontId="66" fillId="36" borderId="10" xfId="43" applyNumberFormat="1" applyFont="1" applyFill="1" applyBorder="1" applyAlignment="1">
      <alignment horizontal="center" vertical="center"/>
    </xf>
    <xf numFmtId="1" fontId="66" fillId="36" borderId="10" xfId="28" applyNumberFormat="1" applyFont="1" applyFill="1" applyBorder="1" applyAlignment="1">
      <alignment horizontal="center" vertical="center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Followed Hyperlink 2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 2" xfId="37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/>
    <cellStyle name="Normal 4" xfId="42"/>
    <cellStyle name="Normal 6" xfId="43"/>
    <cellStyle name="Normal_chapter05 - road traffic" xfId="44"/>
    <cellStyle name="Normal_T5.9a" xfId="45"/>
    <cellStyle name="Note 2" xfId="46"/>
    <cellStyle name="Output" xfId="47" builtinId="21" customBuiltin="1"/>
    <cellStyle name="Source_1_1" xfId="48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styles" Target="styles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theme" Target="theme/theme1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sharedStrings" Target="sharedStrings.xml" Id="rId14" /><Relationship Type="http://schemas.openxmlformats.org/officeDocument/2006/relationships/customXml" Target="/customXML/item.xml" Id="R8ac2c1b5949b476d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ort.gov.scot/our-approach/statistics" TargetMode="External"/><Relationship Id="rId1" Type="http://schemas.openxmlformats.org/officeDocument/2006/relationships/hyperlink" Target="http://www.gov.scot/Topics/Statistics/scotstat/Intro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gov.uk/government/collections/road-transport-consumption-at-regional-and-local-leve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10" workbookViewId="0">
      <selection activeCell="B21" sqref="B21"/>
    </sheetView>
  </sheetViews>
  <sheetFormatPr defaultRowHeight="12.75" x14ac:dyDescent="0.2"/>
  <cols>
    <col min="1" max="1" width="13.28515625" customWidth="1"/>
  </cols>
  <sheetData>
    <row r="1" spans="1:13" ht="20.25" x14ac:dyDescent="0.3">
      <c r="A1" s="200" t="s">
        <v>345</v>
      </c>
    </row>
    <row r="3" spans="1:13" ht="12.75" customHeight="1" x14ac:dyDescent="0.2">
      <c r="A3" s="205" t="s">
        <v>342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</row>
    <row r="4" spans="1:13" ht="14.25" x14ac:dyDescent="0.2">
      <c r="A4" s="202" t="s">
        <v>357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</row>
    <row r="5" spans="1:13" ht="12.75" customHeight="1" x14ac:dyDescent="0.2">
      <c r="A5" s="203" t="s">
        <v>341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1:13" ht="12.75" customHeight="1" x14ac:dyDescent="0.2">
      <c r="A6" s="204" t="s">
        <v>340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</row>
    <row r="7" spans="1:13" ht="12.75" customHeight="1" x14ac:dyDescent="0.2">
      <c r="A7" s="204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x14ac:dyDescent="0.2">
      <c r="A8" s="83" t="s">
        <v>358</v>
      </c>
    </row>
    <row r="10" spans="1:13" ht="20.25" x14ac:dyDescent="0.3">
      <c r="A10" s="197" t="s">
        <v>321</v>
      </c>
    </row>
    <row r="11" spans="1:13" ht="15" x14ac:dyDescent="0.2">
      <c r="A11" s="198" t="s">
        <v>322</v>
      </c>
      <c r="B11" s="14" t="s">
        <v>331</v>
      </c>
    </row>
    <row r="12" spans="1:13" ht="15" x14ac:dyDescent="0.2">
      <c r="A12" s="198" t="s">
        <v>323</v>
      </c>
      <c r="B12" s="14" t="s">
        <v>383</v>
      </c>
    </row>
    <row r="13" spans="1:13" ht="15" x14ac:dyDescent="0.2">
      <c r="A13" s="198" t="s">
        <v>324</v>
      </c>
      <c r="B13" s="14" t="s">
        <v>332</v>
      </c>
    </row>
    <row r="14" spans="1:13" ht="15" x14ac:dyDescent="0.2">
      <c r="A14" s="198" t="s">
        <v>325</v>
      </c>
      <c r="B14" s="14" t="s">
        <v>384</v>
      </c>
    </row>
    <row r="15" spans="1:13" ht="15" x14ac:dyDescent="0.2">
      <c r="A15" s="198" t="s">
        <v>326</v>
      </c>
      <c r="B15" s="14" t="s">
        <v>333</v>
      </c>
    </row>
    <row r="16" spans="1:13" ht="15" x14ac:dyDescent="0.2">
      <c r="A16" s="198" t="s">
        <v>327</v>
      </c>
      <c r="B16" s="14" t="s">
        <v>385</v>
      </c>
    </row>
    <row r="17" spans="1:2" ht="15" x14ac:dyDescent="0.2">
      <c r="A17" s="198" t="s">
        <v>334</v>
      </c>
      <c r="B17" s="14" t="s">
        <v>386</v>
      </c>
    </row>
    <row r="18" spans="1:2" ht="15" x14ac:dyDescent="0.2">
      <c r="A18" s="198" t="s">
        <v>335</v>
      </c>
      <c r="B18" s="14" t="s">
        <v>336</v>
      </c>
    </row>
    <row r="19" spans="1:2" ht="15" x14ac:dyDescent="0.2">
      <c r="A19" s="198" t="s">
        <v>328</v>
      </c>
      <c r="B19" s="14" t="s">
        <v>387</v>
      </c>
    </row>
    <row r="20" spans="1:2" ht="15" x14ac:dyDescent="0.2">
      <c r="A20" s="198" t="s">
        <v>329</v>
      </c>
      <c r="B20" s="14" t="s">
        <v>388</v>
      </c>
    </row>
    <row r="21" spans="1:2" ht="15" x14ac:dyDescent="0.2">
      <c r="A21" s="198" t="s">
        <v>330</v>
      </c>
      <c r="B21" s="14" t="s">
        <v>337</v>
      </c>
    </row>
    <row r="22" spans="1:2" x14ac:dyDescent="0.2">
      <c r="A22" s="199"/>
    </row>
    <row r="23" spans="1:2" x14ac:dyDescent="0.2">
      <c r="A23" s="199"/>
    </row>
    <row r="24" spans="1:2" x14ac:dyDescent="0.2">
      <c r="A24" s="199"/>
    </row>
    <row r="25" spans="1:2" x14ac:dyDescent="0.2">
      <c r="A25" s="207"/>
    </row>
    <row r="26" spans="1:2" x14ac:dyDescent="0.2">
      <c r="A26" s="199"/>
    </row>
  </sheetData>
  <hyperlinks>
    <hyperlink ref="A11" location="T5.1!A1" display="Table 5.1"/>
    <hyperlink ref="A12" location="'T5.2-5.3'!A1" display="Table 5.2"/>
    <hyperlink ref="A13" location="'T5.2-5.3'!A1" display="Table 5.3"/>
    <hyperlink ref="A14" location="T5.4!A1" display="Table 5.4"/>
    <hyperlink ref="A15" location="'T5.5 page 1'!A1" display="Table 5.5"/>
    <hyperlink ref="A16" location="T5.6!A1" display="Table 5.6"/>
    <hyperlink ref="A17" location="T5.7a!A1" display="Table 5.7a"/>
    <hyperlink ref="A18" location="T5.7b!A1" display="Table 5.7b"/>
    <hyperlink ref="A19" location="T5.8!A1" display="Table 5.8"/>
    <hyperlink ref="A20" location="'T5.9 -5.10'!A1" display="Table 5.9"/>
    <hyperlink ref="A21" location="'T5.9 -5.10'!A1" display="Table 5.10"/>
    <hyperlink ref="A6" r:id="rId1"/>
    <hyperlink ref="A4" r:id="rId2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selection activeCell="R18" sqref="R18"/>
    </sheetView>
  </sheetViews>
  <sheetFormatPr defaultRowHeight="15" x14ac:dyDescent="0.2"/>
  <cols>
    <col min="1" max="1" width="2.85546875" style="14" customWidth="1"/>
    <col min="2" max="2" width="32.5703125" style="14" customWidth="1"/>
    <col min="3" max="3" width="12.42578125" style="14" customWidth="1"/>
    <col min="4" max="6" width="9.7109375" style="14" customWidth="1"/>
    <col min="7" max="7" width="10.28515625" style="14" customWidth="1"/>
    <col min="8" max="10" width="9.7109375" style="14" customWidth="1"/>
    <col min="11" max="11" width="1" style="14" customWidth="1"/>
    <col min="12" max="12" width="9.7109375" style="14" customWidth="1"/>
    <col min="13" max="13" width="2.7109375" style="14" customWidth="1"/>
    <col min="14" max="28" width="9.7109375" style="14" customWidth="1"/>
    <col min="29" max="16384" width="9.140625" style="14"/>
  </cols>
  <sheetData>
    <row r="1" spans="1:13" s="18" customFormat="1" ht="21" x14ac:dyDescent="0.25">
      <c r="A1" s="169" t="s">
        <v>374</v>
      </c>
      <c r="C1" s="51"/>
      <c r="D1" s="20"/>
      <c r="E1" s="20"/>
      <c r="F1" s="52"/>
      <c r="G1" s="52"/>
      <c r="H1" s="52"/>
      <c r="I1" s="52"/>
      <c r="J1" s="52"/>
      <c r="K1" s="52"/>
      <c r="L1" s="20"/>
    </row>
    <row r="2" spans="1:13" s="18" customFormat="1" ht="21" x14ac:dyDescent="0.25">
      <c r="A2" s="71" t="s">
        <v>380</v>
      </c>
      <c r="C2" s="170"/>
      <c r="D2" s="20"/>
      <c r="E2" s="20"/>
      <c r="F2" s="52"/>
      <c r="G2" s="52"/>
      <c r="H2" s="52"/>
      <c r="I2" s="52"/>
      <c r="J2" s="52"/>
      <c r="K2" s="52"/>
      <c r="L2" s="20"/>
    </row>
    <row r="3" spans="1:13" s="18" customFormat="1" ht="6" customHeight="1" thickBot="1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15"/>
    </row>
    <row r="4" spans="1:13" ht="16.5" customHeight="1" x14ac:dyDescent="0.2">
      <c r="C4" s="72" t="s">
        <v>149</v>
      </c>
      <c r="D4" s="268" t="s">
        <v>258</v>
      </c>
      <c r="E4" s="269"/>
      <c r="F4" s="269"/>
      <c r="G4" s="269"/>
      <c r="H4" s="269"/>
      <c r="I4" s="269"/>
      <c r="J4" s="269"/>
      <c r="L4" s="54"/>
    </row>
    <row r="5" spans="1:13" ht="18.75" customHeight="1" thickBot="1" x14ac:dyDescent="0.25">
      <c r="C5" s="73" t="s">
        <v>146</v>
      </c>
      <c r="D5" s="270" t="s">
        <v>150</v>
      </c>
      <c r="E5" s="271"/>
      <c r="F5" s="271"/>
      <c r="G5" s="271"/>
      <c r="H5" s="271"/>
      <c r="I5" s="271"/>
      <c r="J5" s="271"/>
      <c r="K5" s="57"/>
      <c r="L5" s="56" t="s">
        <v>153</v>
      </c>
    </row>
    <row r="6" spans="1:13" ht="18.75" customHeight="1" x14ac:dyDescent="0.2">
      <c r="C6" s="73" t="s">
        <v>147</v>
      </c>
      <c r="D6" s="25" t="s">
        <v>151</v>
      </c>
      <c r="E6" s="25" t="s">
        <v>136</v>
      </c>
      <c r="F6" s="25" t="s">
        <v>136</v>
      </c>
      <c r="G6" s="57" t="s">
        <v>136</v>
      </c>
      <c r="H6" s="57" t="s">
        <v>290</v>
      </c>
      <c r="I6" s="57" t="s">
        <v>143</v>
      </c>
      <c r="J6" s="57" t="s">
        <v>126</v>
      </c>
      <c r="K6" s="57"/>
      <c r="L6" s="56" t="s">
        <v>125</v>
      </c>
    </row>
    <row r="7" spans="1:13" ht="18.75" customHeight="1" x14ac:dyDescent="0.2">
      <c r="C7" s="73" t="s">
        <v>148</v>
      </c>
      <c r="D7" s="25" t="s">
        <v>152</v>
      </c>
      <c r="E7" s="25" t="s">
        <v>137</v>
      </c>
      <c r="F7" s="25" t="s">
        <v>139</v>
      </c>
      <c r="G7" s="57" t="s">
        <v>141</v>
      </c>
      <c r="H7" s="57" t="s">
        <v>293</v>
      </c>
      <c r="I7" s="57" t="s">
        <v>144</v>
      </c>
      <c r="J7" s="57" t="s">
        <v>146</v>
      </c>
      <c r="K7" s="57"/>
      <c r="L7" s="56" t="s">
        <v>127</v>
      </c>
    </row>
    <row r="8" spans="1:13" ht="18.75" customHeight="1" thickBot="1" x14ac:dyDescent="0.25">
      <c r="A8" s="13"/>
      <c r="B8" s="13"/>
      <c r="C8" s="74" t="s">
        <v>134</v>
      </c>
      <c r="D8" s="19" t="s">
        <v>135</v>
      </c>
      <c r="E8" s="19" t="s">
        <v>138</v>
      </c>
      <c r="F8" s="19" t="s">
        <v>140</v>
      </c>
      <c r="G8" s="174" t="s">
        <v>142</v>
      </c>
      <c r="H8" s="19" t="s">
        <v>291</v>
      </c>
      <c r="I8" s="19" t="s">
        <v>145</v>
      </c>
      <c r="J8" s="19" t="s">
        <v>160</v>
      </c>
      <c r="K8" s="19"/>
      <c r="L8" s="58"/>
    </row>
    <row r="9" spans="1:13" ht="6" customHeight="1" x14ac:dyDescent="0.2">
      <c r="G9" s="59"/>
      <c r="J9" s="60"/>
      <c r="K9" s="61"/>
      <c r="L9" s="62"/>
    </row>
    <row r="10" spans="1:13" ht="15" customHeight="1" x14ac:dyDescent="0.2">
      <c r="G10" s="59"/>
      <c r="J10" s="60" t="s">
        <v>154</v>
      </c>
      <c r="K10" s="61"/>
      <c r="L10" s="62" t="s">
        <v>155</v>
      </c>
    </row>
    <row r="11" spans="1:13" ht="6" customHeight="1" x14ac:dyDescent="0.25">
      <c r="B11" s="63"/>
      <c r="C11" s="63"/>
      <c r="G11" s="59"/>
      <c r="J11" s="60"/>
      <c r="K11" s="61"/>
      <c r="L11" s="62"/>
    </row>
    <row r="12" spans="1:13" ht="15.75" x14ac:dyDescent="0.25">
      <c r="A12" s="55" t="s">
        <v>161</v>
      </c>
      <c r="C12" s="244">
        <v>87.5</v>
      </c>
      <c r="D12" s="245">
        <v>0.7</v>
      </c>
      <c r="E12" s="245">
        <v>4.2</v>
      </c>
      <c r="F12" s="245">
        <v>3.6</v>
      </c>
      <c r="G12" s="245">
        <v>1.4</v>
      </c>
      <c r="H12" s="245">
        <v>1.8</v>
      </c>
      <c r="I12" s="245">
        <v>0.5</v>
      </c>
      <c r="J12" s="246">
        <v>12.5</v>
      </c>
      <c r="K12" s="26"/>
      <c r="L12" s="241">
        <v>29150</v>
      </c>
    </row>
    <row r="13" spans="1:13" ht="6" customHeight="1" x14ac:dyDescent="0.25">
      <c r="B13" s="55"/>
      <c r="C13" s="246"/>
      <c r="D13" s="246"/>
      <c r="E13" s="246"/>
      <c r="F13" s="246"/>
      <c r="G13" s="246"/>
      <c r="H13" s="246"/>
      <c r="I13" s="246"/>
      <c r="J13" s="246"/>
      <c r="K13" s="26"/>
      <c r="L13" s="241"/>
      <c r="M13" s="65"/>
    </row>
    <row r="14" spans="1:13" ht="15.75" x14ac:dyDescent="0.25">
      <c r="A14" s="75" t="s">
        <v>162</v>
      </c>
      <c r="M14" s="65"/>
    </row>
    <row r="15" spans="1:13" x14ac:dyDescent="0.2">
      <c r="B15" s="66" t="s">
        <v>163</v>
      </c>
      <c r="C15" s="246">
        <v>78</v>
      </c>
      <c r="D15" s="245">
        <v>1</v>
      </c>
      <c r="E15" s="245">
        <v>6</v>
      </c>
      <c r="F15" s="245">
        <v>7</v>
      </c>
      <c r="G15" s="245">
        <v>3</v>
      </c>
      <c r="H15" s="245">
        <v>4</v>
      </c>
      <c r="I15" s="245">
        <v>1</v>
      </c>
      <c r="J15" s="246">
        <v>22</v>
      </c>
      <c r="K15" s="26"/>
      <c r="L15" s="241">
        <v>7800</v>
      </c>
      <c r="M15" s="65"/>
    </row>
    <row r="16" spans="1:13" x14ac:dyDescent="0.2">
      <c r="B16" s="66" t="s">
        <v>287</v>
      </c>
      <c r="C16" s="244">
        <v>82</v>
      </c>
      <c r="D16" s="245">
        <v>0</v>
      </c>
      <c r="E16" s="245">
        <v>5</v>
      </c>
      <c r="F16" s="245">
        <v>6</v>
      </c>
      <c r="G16" s="245">
        <v>2</v>
      </c>
      <c r="H16" s="245">
        <v>3</v>
      </c>
      <c r="I16" s="245">
        <v>1</v>
      </c>
      <c r="J16" s="246">
        <v>18</v>
      </c>
      <c r="K16" s="26"/>
      <c r="L16" s="241">
        <v>970</v>
      </c>
      <c r="M16" s="65"/>
    </row>
    <row r="17" spans="1:14" x14ac:dyDescent="0.2">
      <c r="B17" s="66" t="s">
        <v>288</v>
      </c>
      <c r="C17" s="244">
        <v>87</v>
      </c>
      <c r="D17" s="245">
        <v>1</v>
      </c>
      <c r="E17" s="245">
        <v>6</v>
      </c>
      <c r="F17" s="245">
        <v>5</v>
      </c>
      <c r="G17" s="245">
        <v>1</v>
      </c>
      <c r="H17" s="245">
        <v>1</v>
      </c>
      <c r="I17" s="245">
        <v>0</v>
      </c>
      <c r="J17" s="246">
        <v>13</v>
      </c>
      <c r="K17" s="26"/>
      <c r="L17" s="241">
        <v>1290</v>
      </c>
      <c r="M17" s="65"/>
    </row>
    <row r="18" spans="1:14" x14ac:dyDescent="0.2">
      <c r="B18" s="66" t="s">
        <v>167</v>
      </c>
      <c r="C18" s="244">
        <v>94</v>
      </c>
      <c r="D18" s="245">
        <v>1</v>
      </c>
      <c r="E18" s="245">
        <v>3</v>
      </c>
      <c r="F18" s="245">
        <v>1</v>
      </c>
      <c r="G18" s="245">
        <v>0</v>
      </c>
      <c r="H18" s="245">
        <v>1</v>
      </c>
      <c r="I18" s="245">
        <v>0</v>
      </c>
      <c r="J18" s="246">
        <v>6</v>
      </c>
      <c r="K18" s="26"/>
      <c r="L18" s="241">
        <v>6640</v>
      </c>
      <c r="M18" s="65"/>
    </row>
    <row r="19" spans="1:14" x14ac:dyDescent="0.2">
      <c r="B19" s="66" t="s">
        <v>164</v>
      </c>
      <c r="C19" s="244">
        <v>89</v>
      </c>
      <c r="D19" s="245">
        <v>0</v>
      </c>
      <c r="E19" s="245">
        <v>6</v>
      </c>
      <c r="F19" s="245">
        <v>1</v>
      </c>
      <c r="G19" s="245">
        <v>1</v>
      </c>
      <c r="H19" s="245">
        <v>2</v>
      </c>
      <c r="I19" s="245">
        <v>0</v>
      </c>
      <c r="J19" s="246">
        <v>11</v>
      </c>
      <c r="K19" s="26"/>
      <c r="L19" s="241">
        <v>710</v>
      </c>
      <c r="M19" s="65"/>
    </row>
    <row r="20" spans="1:14" x14ac:dyDescent="0.2">
      <c r="B20" s="66" t="s">
        <v>165</v>
      </c>
      <c r="C20" s="244">
        <v>93</v>
      </c>
      <c r="D20" s="245">
        <v>1</v>
      </c>
      <c r="E20" s="245">
        <v>2</v>
      </c>
      <c r="F20" s="245">
        <v>1</v>
      </c>
      <c r="G20" s="245">
        <v>1</v>
      </c>
      <c r="H20" s="245">
        <v>1</v>
      </c>
      <c r="I20" s="245">
        <v>0</v>
      </c>
      <c r="J20" s="246">
        <v>7</v>
      </c>
      <c r="K20" s="26"/>
      <c r="L20" s="241">
        <v>1450</v>
      </c>
      <c r="M20" s="65"/>
    </row>
    <row r="21" spans="1:14" x14ac:dyDescent="0.2">
      <c r="B21" s="66" t="s">
        <v>166</v>
      </c>
      <c r="C21" s="244">
        <v>92</v>
      </c>
      <c r="D21" s="245">
        <v>1</v>
      </c>
      <c r="E21" s="245">
        <v>3</v>
      </c>
      <c r="F21" s="245">
        <v>2</v>
      </c>
      <c r="G21" s="245">
        <v>1</v>
      </c>
      <c r="H21" s="245">
        <v>1</v>
      </c>
      <c r="I21" s="245">
        <v>0</v>
      </c>
      <c r="J21" s="246">
        <v>8</v>
      </c>
      <c r="K21" s="26"/>
      <c r="L21" s="241">
        <v>3320</v>
      </c>
      <c r="M21" s="65"/>
    </row>
    <row r="22" spans="1:14" x14ac:dyDescent="0.2">
      <c r="B22" s="66" t="s">
        <v>375</v>
      </c>
      <c r="C22" s="244">
        <v>93</v>
      </c>
      <c r="D22" s="245">
        <v>0</v>
      </c>
      <c r="E22" s="245">
        <v>4</v>
      </c>
      <c r="F22" s="245">
        <v>3</v>
      </c>
      <c r="G22" s="245">
        <v>0</v>
      </c>
      <c r="H22" s="245">
        <v>0</v>
      </c>
      <c r="I22" s="245">
        <v>0</v>
      </c>
      <c r="J22" s="246">
        <v>7</v>
      </c>
      <c r="K22" s="26"/>
      <c r="L22" s="241">
        <v>500</v>
      </c>
      <c r="M22" s="65"/>
    </row>
    <row r="23" spans="1:14" x14ac:dyDescent="0.2">
      <c r="B23" s="66" t="s">
        <v>353</v>
      </c>
      <c r="C23" s="244">
        <v>89</v>
      </c>
      <c r="D23" s="245">
        <v>1</v>
      </c>
      <c r="E23" s="245">
        <v>3</v>
      </c>
      <c r="F23" s="245">
        <v>2</v>
      </c>
      <c r="G23" s="245">
        <v>1</v>
      </c>
      <c r="H23" s="245">
        <v>3</v>
      </c>
      <c r="I23" s="245">
        <v>0</v>
      </c>
      <c r="J23" s="246">
        <v>11</v>
      </c>
      <c r="K23" s="26"/>
      <c r="L23" s="241">
        <v>400</v>
      </c>
      <c r="M23" s="65"/>
    </row>
    <row r="24" spans="1:14" x14ac:dyDescent="0.2">
      <c r="B24" s="66" t="s">
        <v>354</v>
      </c>
      <c r="C24" s="244">
        <v>92</v>
      </c>
      <c r="D24" s="245">
        <v>1</v>
      </c>
      <c r="E24" s="245">
        <v>4</v>
      </c>
      <c r="F24" s="245">
        <v>2</v>
      </c>
      <c r="G24" s="245">
        <v>0</v>
      </c>
      <c r="H24" s="245">
        <v>1</v>
      </c>
      <c r="I24" s="245">
        <v>0</v>
      </c>
      <c r="J24" s="246">
        <v>8</v>
      </c>
      <c r="K24" s="26"/>
      <c r="L24" s="241">
        <v>1360</v>
      </c>
      <c r="M24" s="65"/>
    </row>
    <row r="25" spans="1:14" ht="18" x14ac:dyDescent="0.2">
      <c r="B25" s="66" t="s">
        <v>286</v>
      </c>
      <c r="C25" s="244">
        <v>88</v>
      </c>
      <c r="D25" s="245">
        <v>0</v>
      </c>
      <c r="E25" s="245">
        <v>3</v>
      </c>
      <c r="F25" s="245">
        <v>5</v>
      </c>
      <c r="G25" s="245">
        <v>1</v>
      </c>
      <c r="H25" s="245">
        <v>1</v>
      </c>
      <c r="I25" s="245">
        <v>1</v>
      </c>
      <c r="J25" s="246">
        <v>12</v>
      </c>
      <c r="K25" s="26"/>
      <c r="L25" s="241">
        <v>380</v>
      </c>
      <c r="M25" s="65"/>
    </row>
    <row r="26" spans="1:14" x14ac:dyDescent="0.2">
      <c r="B26" s="66" t="s">
        <v>284</v>
      </c>
      <c r="C26" s="244">
        <v>90</v>
      </c>
      <c r="D26" s="245">
        <v>0</v>
      </c>
      <c r="E26" s="245">
        <v>3</v>
      </c>
      <c r="F26" s="245">
        <v>4</v>
      </c>
      <c r="G26" s="245">
        <v>1</v>
      </c>
      <c r="H26" s="245">
        <v>1</v>
      </c>
      <c r="I26" s="245">
        <v>0</v>
      </c>
      <c r="J26" s="246">
        <v>10</v>
      </c>
      <c r="K26" s="26"/>
      <c r="L26" s="241">
        <v>660</v>
      </c>
      <c r="M26" s="65"/>
    </row>
    <row r="27" spans="1:14" x14ac:dyDescent="0.2">
      <c r="B27" s="66" t="s">
        <v>168</v>
      </c>
      <c r="C27" s="244">
        <v>91</v>
      </c>
      <c r="D27" s="245">
        <v>0</v>
      </c>
      <c r="E27" s="245">
        <v>5</v>
      </c>
      <c r="F27" s="245">
        <v>3</v>
      </c>
      <c r="G27" s="245">
        <v>0</v>
      </c>
      <c r="H27" s="245">
        <v>0</v>
      </c>
      <c r="I27" s="245">
        <v>0</v>
      </c>
      <c r="J27" s="246">
        <v>9</v>
      </c>
      <c r="K27" s="26"/>
      <c r="L27" s="241">
        <v>770</v>
      </c>
      <c r="M27" s="65"/>
      <c r="N27" s="67"/>
    </row>
    <row r="28" spans="1:14" x14ac:dyDescent="0.2">
      <c r="B28" s="66" t="s">
        <v>254</v>
      </c>
      <c r="C28" s="244">
        <v>90</v>
      </c>
      <c r="D28" s="245">
        <v>1</v>
      </c>
      <c r="E28" s="245">
        <v>4</v>
      </c>
      <c r="F28" s="245">
        <v>3</v>
      </c>
      <c r="G28" s="245">
        <v>1</v>
      </c>
      <c r="H28" s="245">
        <v>1</v>
      </c>
      <c r="I28" s="245">
        <v>1</v>
      </c>
      <c r="J28" s="246">
        <v>10</v>
      </c>
      <c r="K28" s="26"/>
      <c r="L28" s="241">
        <v>2260</v>
      </c>
      <c r="M28" s="65"/>
      <c r="N28" s="67"/>
    </row>
    <row r="29" spans="1:14" x14ac:dyDescent="0.2">
      <c r="B29" s="66" t="s">
        <v>285</v>
      </c>
      <c r="C29" s="244">
        <v>94</v>
      </c>
      <c r="D29" s="245">
        <v>1</v>
      </c>
      <c r="E29" s="245">
        <v>3</v>
      </c>
      <c r="F29" s="245">
        <v>1</v>
      </c>
      <c r="G29" s="245">
        <v>1</v>
      </c>
      <c r="H29" s="245">
        <v>0</v>
      </c>
      <c r="I29" s="245">
        <v>0</v>
      </c>
      <c r="J29" s="246">
        <v>6</v>
      </c>
      <c r="K29" s="26"/>
      <c r="L29" s="241">
        <v>510</v>
      </c>
      <c r="M29" s="65"/>
      <c r="N29" s="67"/>
    </row>
    <row r="30" spans="1:14" ht="6" customHeight="1" x14ac:dyDescent="0.25">
      <c r="B30" s="55"/>
      <c r="C30" s="246"/>
      <c r="D30" s="246"/>
      <c r="E30" s="246"/>
      <c r="F30" s="246"/>
      <c r="G30" s="246"/>
      <c r="H30" s="246"/>
      <c r="I30" s="246"/>
      <c r="J30" s="246"/>
      <c r="K30" s="26"/>
      <c r="L30" s="241"/>
      <c r="M30" s="65"/>
    </row>
    <row r="31" spans="1:14" ht="15" customHeight="1" x14ac:dyDescent="0.25">
      <c r="A31" s="55" t="s">
        <v>156</v>
      </c>
      <c r="C31" s="246"/>
      <c r="D31" s="246"/>
      <c r="E31" s="246"/>
      <c r="F31" s="246"/>
      <c r="G31" s="246"/>
      <c r="H31" s="246"/>
      <c r="I31" s="246"/>
      <c r="J31" s="246"/>
      <c r="K31" s="26"/>
      <c r="L31" s="241"/>
      <c r="M31" s="65"/>
    </row>
    <row r="32" spans="1:14" ht="15" customHeight="1" x14ac:dyDescent="0.2">
      <c r="B32" s="66" t="s">
        <v>169</v>
      </c>
      <c r="C32" s="244">
        <v>87</v>
      </c>
      <c r="D32" s="245">
        <v>1</v>
      </c>
      <c r="E32" s="245">
        <v>4</v>
      </c>
      <c r="F32" s="245">
        <v>4</v>
      </c>
      <c r="G32" s="245">
        <v>2</v>
      </c>
      <c r="H32" s="245">
        <v>2</v>
      </c>
      <c r="I32" s="245">
        <v>0</v>
      </c>
      <c r="J32" s="246">
        <v>13</v>
      </c>
      <c r="K32" s="26"/>
      <c r="L32" s="241">
        <v>5360</v>
      </c>
      <c r="M32" s="65"/>
    </row>
    <row r="33" spans="1:14" ht="15" customHeight="1" x14ac:dyDescent="0.2">
      <c r="B33" s="66" t="s">
        <v>170</v>
      </c>
      <c r="C33" s="244">
        <v>85</v>
      </c>
      <c r="D33" s="245">
        <v>1</v>
      </c>
      <c r="E33" s="245">
        <v>5</v>
      </c>
      <c r="F33" s="245">
        <v>5</v>
      </c>
      <c r="G33" s="245">
        <v>2</v>
      </c>
      <c r="H33" s="245">
        <v>2</v>
      </c>
      <c r="I33" s="245">
        <v>1</v>
      </c>
      <c r="J33" s="246">
        <v>15</v>
      </c>
      <c r="K33" s="26"/>
      <c r="L33" s="241">
        <v>5040</v>
      </c>
      <c r="M33" s="65"/>
    </row>
    <row r="34" spans="1:14" ht="15" customHeight="1" x14ac:dyDescent="0.2">
      <c r="B34" s="66" t="s">
        <v>171</v>
      </c>
      <c r="C34" s="244">
        <v>85</v>
      </c>
      <c r="D34" s="245">
        <v>1</v>
      </c>
      <c r="E34" s="245">
        <v>5</v>
      </c>
      <c r="F34" s="245">
        <v>4</v>
      </c>
      <c r="G34" s="245">
        <v>2</v>
      </c>
      <c r="H34" s="245">
        <v>3</v>
      </c>
      <c r="I34" s="245">
        <v>1</v>
      </c>
      <c r="J34" s="246">
        <v>15</v>
      </c>
      <c r="K34" s="26"/>
      <c r="L34" s="241">
        <v>5330</v>
      </c>
      <c r="M34" s="65"/>
    </row>
    <row r="35" spans="1:14" ht="15" customHeight="1" x14ac:dyDescent="0.2">
      <c r="B35" s="66" t="s">
        <v>172</v>
      </c>
      <c r="C35" s="244">
        <v>85</v>
      </c>
      <c r="D35" s="245">
        <v>1</v>
      </c>
      <c r="E35" s="245">
        <v>5</v>
      </c>
      <c r="F35" s="245">
        <v>4</v>
      </c>
      <c r="G35" s="245">
        <v>2</v>
      </c>
      <c r="H35" s="245">
        <v>2</v>
      </c>
      <c r="I35" s="245">
        <v>1</v>
      </c>
      <c r="J35" s="246">
        <v>15</v>
      </c>
      <c r="K35" s="26"/>
      <c r="L35" s="241">
        <v>4080</v>
      </c>
      <c r="M35" s="65"/>
    </row>
    <row r="36" spans="1:14" ht="15" customHeight="1" x14ac:dyDescent="0.2">
      <c r="B36" s="66" t="s">
        <v>173</v>
      </c>
      <c r="C36" s="244">
        <v>85</v>
      </c>
      <c r="D36" s="245">
        <v>1</v>
      </c>
      <c r="E36" s="245">
        <v>4</v>
      </c>
      <c r="F36" s="245">
        <v>5</v>
      </c>
      <c r="G36" s="245">
        <v>2</v>
      </c>
      <c r="H36" s="245">
        <v>2</v>
      </c>
      <c r="I36" s="245">
        <v>1</v>
      </c>
      <c r="J36" s="246">
        <v>15</v>
      </c>
      <c r="K36" s="26"/>
      <c r="L36" s="241">
        <v>3540</v>
      </c>
      <c r="M36" s="65"/>
    </row>
    <row r="37" spans="1:14" ht="15" customHeight="1" x14ac:dyDescent="0.2">
      <c r="B37" s="66" t="s">
        <v>174</v>
      </c>
      <c r="C37" s="244">
        <v>94</v>
      </c>
      <c r="D37" s="245">
        <v>0</v>
      </c>
      <c r="E37" s="245">
        <v>3</v>
      </c>
      <c r="F37" s="245">
        <v>2</v>
      </c>
      <c r="G37" s="245">
        <v>1</v>
      </c>
      <c r="H37" s="245">
        <v>1</v>
      </c>
      <c r="I37" s="245">
        <v>0</v>
      </c>
      <c r="J37" s="246">
        <v>6</v>
      </c>
      <c r="K37" s="26"/>
      <c r="L37" s="241">
        <v>2110</v>
      </c>
      <c r="M37" s="65"/>
    </row>
    <row r="38" spans="1:14" ht="15" customHeight="1" x14ac:dyDescent="0.2">
      <c r="B38" s="66" t="s">
        <v>175</v>
      </c>
      <c r="C38" s="244">
        <v>95</v>
      </c>
      <c r="D38" s="245">
        <v>0</v>
      </c>
      <c r="E38" s="245">
        <v>2</v>
      </c>
      <c r="F38" s="245">
        <v>1</v>
      </c>
      <c r="G38" s="245">
        <v>0</v>
      </c>
      <c r="H38" s="245">
        <v>0</v>
      </c>
      <c r="I38" s="245">
        <v>0</v>
      </c>
      <c r="J38" s="246">
        <v>5</v>
      </c>
      <c r="K38" s="26"/>
      <c r="L38" s="241">
        <v>3700</v>
      </c>
      <c r="M38" s="65"/>
      <c r="N38" s="67"/>
    </row>
    <row r="39" spans="1:14" ht="6" customHeight="1" x14ac:dyDescent="0.25">
      <c r="B39" s="55"/>
      <c r="C39" s="246"/>
      <c r="D39" s="246"/>
      <c r="E39" s="246"/>
      <c r="F39" s="246"/>
      <c r="G39" s="246"/>
      <c r="H39" s="246"/>
      <c r="I39" s="246"/>
      <c r="J39" s="246"/>
      <c r="K39" s="26"/>
      <c r="L39" s="241"/>
      <c r="M39" s="65"/>
    </row>
    <row r="40" spans="1:14" ht="15.75" x14ac:dyDescent="0.25">
      <c r="A40" s="55" t="s">
        <v>157</v>
      </c>
      <c r="C40" s="246"/>
      <c r="D40" s="246"/>
      <c r="E40" s="246"/>
      <c r="F40" s="246"/>
      <c r="G40" s="246"/>
      <c r="H40" s="246"/>
      <c r="I40" s="246"/>
      <c r="J40" s="246"/>
      <c r="K40" s="26"/>
      <c r="L40" s="241"/>
      <c r="M40" s="65"/>
    </row>
    <row r="41" spans="1:14" x14ac:dyDescent="0.2">
      <c r="B41" s="66" t="s">
        <v>191</v>
      </c>
      <c r="C41" s="244">
        <v>87</v>
      </c>
      <c r="D41" s="245">
        <v>0</v>
      </c>
      <c r="E41" s="245">
        <v>2</v>
      </c>
      <c r="F41" s="245">
        <v>4</v>
      </c>
      <c r="G41" s="245">
        <v>2</v>
      </c>
      <c r="H41" s="245">
        <v>3</v>
      </c>
      <c r="I41" s="245">
        <v>1</v>
      </c>
      <c r="J41" s="246">
        <v>13</v>
      </c>
      <c r="K41" s="26"/>
      <c r="L41" s="241">
        <v>940</v>
      </c>
      <c r="M41" s="65"/>
      <c r="N41" s="66"/>
    </row>
    <row r="42" spans="1:14" x14ac:dyDescent="0.2">
      <c r="B42" s="66" t="s">
        <v>176</v>
      </c>
      <c r="C42" s="244">
        <v>74</v>
      </c>
      <c r="D42" s="245">
        <v>1</v>
      </c>
      <c r="E42" s="245">
        <v>6</v>
      </c>
      <c r="F42" s="245">
        <v>7</v>
      </c>
      <c r="G42" s="245">
        <v>4</v>
      </c>
      <c r="H42" s="245">
        <v>6</v>
      </c>
      <c r="I42" s="245">
        <v>2</v>
      </c>
      <c r="J42" s="246">
        <v>26</v>
      </c>
      <c r="K42" s="26"/>
      <c r="L42" s="241">
        <v>1510</v>
      </c>
      <c r="M42" s="65"/>
      <c r="N42" s="66"/>
    </row>
    <row r="43" spans="1:14" x14ac:dyDescent="0.2">
      <c r="B43" s="66" t="s">
        <v>177</v>
      </c>
      <c r="C43" s="244">
        <v>77</v>
      </c>
      <c r="D43" s="245">
        <v>1</v>
      </c>
      <c r="E43" s="245">
        <v>8</v>
      </c>
      <c r="F43" s="245">
        <v>8</v>
      </c>
      <c r="G43" s="245">
        <v>3</v>
      </c>
      <c r="H43" s="245">
        <v>2</v>
      </c>
      <c r="I43" s="245">
        <v>0</v>
      </c>
      <c r="J43" s="246">
        <v>23</v>
      </c>
      <c r="K43" s="26"/>
      <c r="L43" s="241">
        <v>2040</v>
      </c>
      <c r="M43" s="65"/>
    </row>
    <row r="44" spans="1:14" x14ac:dyDescent="0.2">
      <c r="B44" s="14" t="s">
        <v>178</v>
      </c>
      <c r="C44" s="244">
        <v>90</v>
      </c>
      <c r="D44" s="245">
        <v>1</v>
      </c>
      <c r="E44" s="245">
        <v>4</v>
      </c>
      <c r="F44" s="245">
        <v>3</v>
      </c>
      <c r="G44" s="245">
        <v>1</v>
      </c>
      <c r="H44" s="245">
        <v>1</v>
      </c>
      <c r="I44" s="245">
        <v>0</v>
      </c>
      <c r="J44" s="246">
        <v>10</v>
      </c>
      <c r="K44" s="26"/>
      <c r="L44" s="241">
        <v>1350</v>
      </c>
      <c r="M44" s="65"/>
    </row>
    <row r="45" spans="1:14" x14ac:dyDescent="0.2">
      <c r="B45" s="14" t="s">
        <v>179</v>
      </c>
      <c r="C45" s="244">
        <v>92</v>
      </c>
      <c r="D45" s="245">
        <v>1</v>
      </c>
      <c r="E45" s="245">
        <v>3</v>
      </c>
      <c r="F45" s="245">
        <v>1</v>
      </c>
      <c r="G45" s="245">
        <v>1</v>
      </c>
      <c r="H45" s="245">
        <v>1</v>
      </c>
      <c r="I45" s="245">
        <v>0</v>
      </c>
      <c r="J45" s="246">
        <v>8</v>
      </c>
      <c r="K45" s="26"/>
      <c r="L45" s="241">
        <v>1410</v>
      </c>
      <c r="M45" s="65"/>
    </row>
    <row r="46" spans="1:14" x14ac:dyDescent="0.2">
      <c r="B46" s="14" t="s">
        <v>180</v>
      </c>
      <c r="C46" s="244">
        <v>94</v>
      </c>
      <c r="D46" s="245">
        <v>1</v>
      </c>
      <c r="E46" s="245">
        <v>3</v>
      </c>
      <c r="F46" s="245">
        <v>2</v>
      </c>
      <c r="G46" s="245">
        <v>0</v>
      </c>
      <c r="H46" s="245">
        <v>1</v>
      </c>
      <c r="I46" s="245">
        <v>0</v>
      </c>
      <c r="J46" s="246">
        <v>6</v>
      </c>
      <c r="K46" s="26"/>
      <c r="L46" s="241">
        <v>1560</v>
      </c>
      <c r="M46" s="65"/>
    </row>
    <row r="47" spans="1:14" x14ac:dyDescent="0.2">
      <c r="B47" s="14" t="s">
        <v>181</v>
      </c>
      <c r="C47" s="244">
        <v>92</v>
      </c>
      <c r="D47" s="245">
        <v>1</v>
      </c>
      <c r="E47" s="245">
        <v>3</v>
      </c>
      <c r="F47" s="245">
        <v>2</v>
      </c>
      <c r="G47" s="245">
        <v>0</v>
      </c>
      <c r="H47" s="245">
        <v>1</v>
      </c>
      <c r="I47" s="245">
        <v>0</v>
      </c>
      <c r="J47" s="246">
        <v>8</v>
      </c>
      <c r="K47" s="26"/>
      <c r="L47" s="241">
        <v>1430</v>
      </c>
      <c r="M47" s="65"/>
    </row>
    <row r="48" spans="1:14" x14ac:dyDescent="0.2">
      <c r="B48" s="14" t="s">
        <v>182</v>
      </c>
      <c r="C48" s="244">
        <v>91</v>
      </c>
      <c r="D48" s="245">
        <v>1</v>
      </c>
      <c r="E48" s="245">
        <v>4</v>
      </c>
      <c r="F48" s="245">
        <v>2</v>
      </c>
      <c r="G48" s="245">
        <v>1</v>
      </c>
      <c r="H48" s="245">
        <v>1</v>
      </c>
      <c r="I48" s="245">
        <v>0</v>
      </c>
      <c r="J48" s="246">
        <v>9</v>
      </c>
      <c r="K48" s="26"/>
      <c r="L48" s="241">
        <v>1330</v>
      </c>
      <c r="M48" s="65"/>
    </row>
    <row r="49" spans="1:14" x14ac:dyDescent="0.2">
      <c r="B49" s="14" t="s">
        <v>183</v>
      </c>
      <c r="C49" s="244">
        <v>91</v>
      </c>
      <c r="D49" s="245">
        <v>0</v>
      </c>
      <c r="E49" s="245">
        <v>4</v>
      </c>
      <c r="F49" s="245">
        <v>3</v>
      </c>
      <c r="G49" s="245">
        <v>1</v>
      </c>
      <c r="H49" s="245">
        <v>1</v>
      </c>
      <c r="I49" s="245">
        <v>0</v>
      </c>
      <c r="J49" s="246">
        <v>9</v>
      </c>
      <c r="K49" s="26"/>
      <c r="L49" s="241">
        <v>1660</v>
      </c>
      <c r="M49" s="65"/>
    </row>
    <row r="50" spans="1:14" x14ac:dyDescent="0.2">
      <c r="B50" s="14" t="s">
        <v>184</v>
      </c>
      <c r="C50" s="244">
        <v>87</v>
      </c>
      <c r="D50" s="245">
        <v>0</v>
      </c>
      <c r="E50" s="245">
        <v>5</v>
      </c>
      <c r="F50" s="245">
        <v>4</v>
      </c>
      <c r="G50" s="245">
        <v>1</v>
      </c>
      <c r="H50" s="245">
        <v>2</v>
      </c>
      <c r="I50" s="245">
        <v>0</v>
      </c>
      <c r="J50" s="246">
        <v>13</v>
      </c>
      <c r="K50" s="26"/>
      <c r="L50" s="241">
        <v>1890</v>
      </c>
      <c r="M50" s="65"/>
    </row>
    <row r="51" spans="1:14" x14ac:dyDescent="0.2">
      <c r="B51" s="14" t="s">
        <v>185</v>
      </c>
      <c r="C51" s="244">
        <v>76</v>
      </c>
      <c r="D51" s="245">
        <v>1</v>
      </c>
      <c r="E51" s="245">
        <v>8</v>
      </c>
      <c r="F51" s="245">
        <v>6</v>
      </c>
      <c r="G51" s="245">
        <v>3</v>
      </c>
      <c r="H51" s="245">
        <v>4</v>
      </c>
      <c r="I51" s="245">
        <v>2</v>
      </c>
      <c r="J51" s="246">
        <v>24</v>
      </c>
      <c r="K51" s="26"/>
      <c r="L51" s="241">
        <v>2230</v>
      </c>
      <c r="M51" s="65"/>
    </row>
    <row r="52" spans="1:14" x14ac:dyDescent="0.2">
      <c r="B52" s="14" t="s">
        <v>186</v>
      </c>
      <c r="C52" s="244">
        <v>71</v>
      </c>
      <c r="D52" s="245">
        <v>1</v>
      </c>
      <c r="E52" s="245">
        <v>8</v>
      </c>
      <c r="F52" s="245">
        <v>10</v>
      </c>
      <c r="G52" s="245">
        <v>3</v>
      </c>
      <c r="H52" s="245">
        <v>5</v>
      </c>
      <c r="I52" s="245">
        <v>1</v>
      </c>
      <c r="J52" s="246">
        <v>29</v>
      </c>
      <c r="K52" s="26"/>
      <c r="L52" s="241">
        <v>2100</v>
      </c>
      <c r="M52" s="65"/>
    </row>
    <row r="53" spans="1:14" x14ac:dyDescent="0.2">
      <c r="B53" s="14" t="s">
        <v>187</v>
      </c>
      <c r="C53" s="244">
        <v>87</v>
      </c>
      <c r="D53" s="245">
        <v>2</v>
      </c>
      <c r="E53" s="245">
        <v>4</v>
      </c>
      <c r="F53" s="245">
        <v>3</v>
      </c>
      <c r="G53" s="245">
        <v>2</v>
      </c>
      <c r="H53" s="245">
        <v>1</v>
      </c>
      <c r="I53" s="245">
        <v>0</v>
      </c>
      <c r="J53" s="246">
        <v>13</v>
      </c>
      <c r="K53" s="26"/>
      <c r="L53" s="241">
        <v>1380</v>
      </c>
      <c r="M53" s="65"/>
    </row>
    <row r="54" spans="1:14" x14ac:dyDescent="0.2">
      <c r="B54" s="14" t="s">
        <v>188</v>
      </c>
      <c r="C54" s="244">
        <v>97</v>
      </c>
      <c r="D54" s="245">
        <v>0</v>
      </c>
      <c r="E54" s="245">
        <v>2</v>
      </c>
      <c r="F54" s="245">
        <v>1</v>
      </c>
      <c r="G54" s="245">
        <v>0</v>
      </c>
      <c r="H54" s="245">
        <v>0</v>
      </c>
      <c r="I54" s="245">
        <v>0</v>
      </c>
      <c r="J54" s="246">
        <v>3</v>
      </c>
      <c r="K54" s="26"/>
      <c r="L54" s="241">
        <v>950</v>
      </c>
      <c r="M54" s="65"/>
    </row>
    <row r="55" spans="1:14" x14ac:dyDescent="0.2">
      <c r="B55" s="14" t="s">
        <v>189</v>
      </c>
      <c r="C55" s="244">
        <v>98</v>
      </c>
      <c r="D55" s="245">
        <v>0</v>
      </c>
      <c r="E55" s="245">
        <v>2</v>
      </c>
      <c r="F55" s="245">
        <v>1</v>
      </c>
      <c r="G55" s="245">
        <v>0</v>
      </c>
      <c r="H55" s="245">
        <v>0</v>
      </c>
      <c r="I55" s="245">
        <v>0</v>
      </c>
      <c r="J55" s="246">
        <v>2</v>
      </c>
      <c r="K55" s="26"/>
      <c r="L55" s="241">
        <v>620</v>
      </c>
      <c r="M55" s="65"/>
    </row>
    <row r="56" spans="1:14" x14ac:dyDescent="0.2">
      <c r="B56" s="14" t="s">
        <v>190</v>
      </c>
      <c r="C56" s="244">
        <v>98</v>
      </c>
      <c r="D56" s="245">
        <v>0</v>
      </c>
      <c r="E56" s="245">
        <v>1</v>
      </c>
      <c r="F56" s="245">
        <v>0</v>
      </c>
      <c r="G56" s="245">
        <v>0</v>
      </c>
      <c r="H56" s="245">
        <v>0</v>
      </c>
      <c r="I56" s="245">
        <v>0</v>
      </c>
      <c r="J56" s="246">
        <v>2</v>
      </c>
      <c r="K56" s="26"/>
      <c r="L56" s="241">
        <v>510</v>
      </c>
      <c r="M56" s="65"/>
    </row>
    <row r="57" spans="1:14" x14ac:dyDescent="0.2">
      <c r="B57" s="14" t="s">
        <v>247</v>
      </c>
      <c r="C57" s="244">
        <v>98</v>
      </c>
      <c r="D57" s="245">
        <v>0</v>
      </c>
      <c r="E57" s="245">
        <v>1</v>
      </c>
      <c r="F57" s="245">
        <v>0</v>
      </c>
      <c r="G57" s="245">
        <v>0</v>
      </c>
      <c r="H57" s="245">
        <v>1</v>
      </c>
      <c r="I57" s="245">
        <v>0</v>
      </c>
      <c r="J57" s="246">
        <v>2</v>
      </c>
      <c r="K57" s="26"/>
      <c r="L57" s="241">
        <v>440</v>
      </c>
      <c r="M57" s="65"/>
      <c r="N57" s="67"/>
    </row>
    <row r="58" spans="1:14" ht="6" customHeight="1" x14ac:dyDescent="0.2">
      <c r="C58" s="246"/>
      <c r="D58" s="246"/>
      <c r="E58" s="246"/>
      <c r="F58" s="246"/>
      <c r="G58" s="246"/>
      <c r="H58" s="246"/>
      <c r="I58" s="246"/>
      <c r="J58" s="246"/>
      <c r="K58" s="26"/>
      <c r="L58" s="242"/>
      <c r="M58" s="65"/>
    </row>
    <row r="59" spans="1:14" ht="15.75" x14ac:dyDescent="0.25">
      <c r="A59" s="55" t="s">
        <v>158</v>
      </c>
      <c r="C59" s="246"/>
      <c r="D59" s="246"/>
      <c r="E59" s="246"/>
      <c r="F59" s="246"/>
      <c r="G59" s="246"/>
      <c r="H59" s="246"/>
      <c r="I59" s="246"/>
      <c r="J59" s="246"/>
      <c r="K59" s="26"/>
      <c r="L59" s="242"/>
      <c r="M59" s="65"/>
    </row>
    <row r="60" spans="1:14" x14ac:dyDescent="0.2">
      <c r="B60" s="175" t="s">
        <v>292</v>
      </c>
      <c r="C60" s="246">
        <v>95</v>
      </c>
      <c r="D60" s="245">
        <v>0</v>
      </c>
      <c r="E60" s="246">
        <v>2</v>
      </c>
      <c r="F60" s="246">
        <v>1</v>
      </c>
      <c r="G60" s="245">
        <v>0</v>
      </c>
      <c r="H60" s="245">
        <v>1</v>
      </c>
      <c r="I60" s="245">
        <v>0</v>
      </c>
      <c r="J60" s="246">
        <v>5</v>
      </c>
      <c r="K60" s="26"/>
      <c r="L60" s="243">
        <v>610</v>
      </c>
      <c r="M60" s="65"/>
    </row>
    <row r="61" spans="1:14" x14ac:dyDescent="0.2">
      <c r="B61" s="175" t="s">
        <v>265</v>
      </c>
      <c r="C61" s="244">
        <v>95</v>
      </c>
      <c r="D61" s="245">
        <v>0</v>
      </c>
      <c r="E61" s="245">
        <v>2</v>
      </c>
      <c r="F61" s="245">
        <v>1</v>
      </c>
      <c r="G61" s="245">
        <v>1</v>
      </c>
      <c r="H61" s="245">
        <v>0</v>
      </c>
      <c r="I61" s="245">
        <v>0</v>
      </c>
      <c r="J61" s="246">
        <v>5</v>
      </c>
      <c r="K61" s="26"/>
      <c r="L61" s="241">
        <v>1190</v>
      </c>
      <c r="M61" s="65"/>
    </row>
    <row r="62" spans="1:14" x14ac:dyDescent="0.2">
      <c r="B62" s="175" t="s">
        <v>266</v>
      </c>
      <c r="C62" s="244">
        <v>95</v>
      </c>
      <c r="D62" s="245">
        <v>1</v>
      </c>
      <c r="E62" s="245">
        <v>2</v>
      </c>
      <c r="F62" s="245">
        <v>2</v>
      </c>
      <c r="G62" s="245">
        <v>0</v>
      </c>
      <c r="H62" s="245">
        <v>0</v>
      </c>
      <c r="I62" s="245">
        <v>0</v>
      </c>
      <c r="J62" s="246">
        <v>5</v>
      </c>
      <c r="K62" s="26"/>
      <c r="L62" s="241">
        <v>1420</v>
      </c>
      <c r="M62" s="65"/>
    </row>
    <row r="63" spans="1:14" x14ac:dyDescent="0.2">
      <c r="B63" s="176" t="s">
        <v>267</v>
      </c>
      <c r="C63" s="244">
        <v>93</v>
      </c>
      <c r="D63" s="245">
        <v>0</v>
      </c>
      <c r="E63" s="245">
        <v>3</v>
      </c>
      <c r="F63" s="245">
        <v>2</v>
      </c>
      <c r="G63" s="245">
        <v>1</v>
      </c>
      <c r="H63" s="245">
        <v>1</v>
      </c>
      <c r="I63" s="245">
        <v>0</v>
      </c>
      <c r="J63" s="246">
        <v>7</v>
      </c>
      <c r="K63" s="26"/>
      <c r="L63" s="241">
        <v>1080</v>
      </c>
      <c r="M63" s="65"/>
    </row>
    <row r="64" spans="1:14" x14ac:dyDescent="0.2">
      <c r="B64" s="175" t="s">
        <v>268</v>
      </c>
      <c r="C64" s="244">
        <v>91</v>
      </c>
      <c r="D64" s="245">
        <v>1</v>
      </c>
      <c r="E64" s="245">
        <v>4</v>
      </c>
      <c r="F64" s="245">
        <v>2</v>
      </c>
      <c r="G64" s="245">
        <v>1</v>
      </c>
      <c r="H64" s="245">
        <v>1</v>
      </c>
      <c r="I64" s="245">
        <v>0</v>
      </c>
      <c r="J64" s="246">
        <v>9</v>
      </c>
      <c r="K64" s="26"/>
      <c r="L64" s="241">
        <v>820</v>
      </c>
      <c r="M64" s="65"/>
    </row>
    <row r="65" spans="1:13" x14ac:dyDescent="0.2">
      <c r="B65" s="175" t="s">
        <v>269</v>
      </c>
      <c r="C65" s="244">
        <v>98</v>
      </c>
      <c r="D65" s="245">
        <v>0</v>
      </c>
      <c r="E65" s="245">
        <v>1</v>
      </c>
      <c r="F65" s="245">
        <v>1</v>
      </c>
      <c r="G65" s="245">
        <v>0</v>
      </c>
      <c r="H65" s="245">
        <v>1</v>
      </c>
      <c r="I65" s="245">
        <v>0</v>
      </c>
      <c r="J65" s="246">
        <v>2</v>
      </c>
      <c r="K65" s="26"/>
      <c r="L65" s="241">
        <v>700</v>
      </c>
      <c r="M65" s="65"/>
    </row>
    <row r="66" spans="1:13" ht="6" customHeight="1" x14ac:dyDescent="0.2">
      <c r="B66" s="177"/>
      <c r="C66" s="225"/>
      <c r="D66" s="227"/>
      <c r="E66" s="227"/>
      <c r="F66" s="227"/>
      <c r="G66" s="227"/>
      <c r="H66" s="227"/>
      <c r="I66" s="227"/>
      <c r="J66" s="227"/>
      <c r="K66" s="26"/>
      <c r="L66" s="26"/>
      <c r="M66" s="65"/>
    </row>
    <row r="67" spans="1:13" ht="15.75" x14ac:dyDescent="0.25">
      <c r="A67" s="55" t="s">
        <v>159</v>
      </c>
      <c r="B67" s="175"/>
      <c r="C67" s="225"/>
      <c r="D67" s="227"/>
      <c r="E67" s="227"/>
      <c r="F67" s="227"/>
      <c r="G67" s="227"/>
      <c r="H67" s="227"/>
      <c r="I67" s="227"/>
      <c r="J67" s="227"/>
      <c r="K67" s="26"/>
      <c r="L67" s="26"/>
      <c r="M67" s="65"/>
    </row>
    <row r="68" spans="1:13" x14ac:dyDescent="0.2">
      <c r="B68" s="175" t="s">
        <v>128</v>
      </c>
      <c r="C68" s="246">
        <v>84</v>
      </c>
      <c r="D68" s="246">
        <v>1</v>
      </c>
      <c r="E68" s="246">
        <v>5</v>
      </c>
      <c r="F68" s="246">
        <v>5</v>
      </c>
      <c r="G68" s="246">
        <v>2</v>
      </c>
      <c r="H68" s="246">
        <v>2</v>
      </c>
      <c r="I68" s="246">
        <v>1</v>
      </c>
      <c r="J68" s="247">
        <v>16</v>
      </c>
      <c r="K68" s="26"/>
      <c r="L68" s="242">
        <v>6630</v>
      </c>
      <c r="M68" s="65"/>
    </row>
    <row r="69" spans="1:13" x14ac:dyDescent="0.2">
      <c r="B69" s="175" t="s">
        <v>129</v>
      </c>
      <c r="C69" s="244">
        <v>87</v>
      </c>
      <c r="D69" s="245">
        <v>1</v>
      </c>
      <c r="E69" s="245">
        <v>4</v>
      </c>
      <c r="F69" s="245">
        <v>4</v>
      </c>
      <c r="G69" s="245">
        <v>1</v>
      </c>
      <c r="H69" s="245">
        <v>2</v>
      </c>
      <c r="I69" s="245">
        <v>1</v>
      </c>
      <c r="J69" s="246">
        <v>13</v>
      </c>
      <c r="K69" s="26"/>
      <c r="L69" s="241">
        <v>9950</v>
      </c>
      <c r="M69" s="65"/>
    </row>
    <row r="70" spans="1:13" x14ac:dyDescent="0.2">
      <c r="B70" s="175" t="s">
        <v>130</v>
      </c>
      <c r="C70" s="244">
        <v>89</v>
      </c>
      <c r="D70" s="245">
        <v>0</v>
      </c>
      <c r="E70" s="245">
        <v>3</v>
      </c>
      <c r="F70" s="245">
        <v>4</v>
      </c>
      <c r="G70" s="245">
        <v>1</v>
      </c>
      <c r="H70" s="245">
        <v>2</v>
      </c>
      <c r="I70" s="245">
        <v>0</v>
      </c>
      <c r="J70" s="246">
        <v>11</v>
      </c>
      <c r="K70" s="26"/>
      <c r="L70" s="241">
        <v>2790</v>
      </c>
      <c r="M70" s="65"/>
    </row>
    <row r="71" spans="1:13" x14ac:dyDescent="0.2">
      <c r="B71" s="175" t="s">
        <v>131</v>
      </c>
      <c r="C71" s="244">
        <v>95</v>
      </c>
      <c r="D71" s="245">
        <v>0</v>
      </c>
      <c r="E71" s="245">
        <v>2</v>
      </c>
      <c r="F71" s="245">
        <v>1</v>
      </c>
      <c r="G71" s="245">
        <v>1</v>
      </c>
      <c r="H71" s="245">
        <v>1</v>
      </c>
      <c r="I71" s="245">
        <v>0</v>
      </c>
      <c r="J71" s="246">
        <v>5</v>
      </c>
      <c r="K71" s="26"/>
      <c r="L71" s="241">
        <v>1880</v>
      </c>
      <c r="M71" s="65"/>
    </row>
    <row r="72" spans="1:13" x14ac:dyDescent="0.2">
      <c r="B72" s="175" t="s">
        <v>132</v>
      </c>
      <c r="C72" s="244">
        <v>89</v>
      </c>
      <c r="D72" s="245">
        <v>0</v>
      </c>
      <c r="E72" s="245">
        <v>4</v>
      </c>
      <c r="F72" s="245">
        <v>3</v>
      </c>
      <c r="G72" s="245">
        <v>2</v>
      </c>
      <c r="H72" s="245">
        <v>2</v>
      </c>
      <c r="I72" s="245">
        <v>0</v>
      </c>
      <c r="J72" s="246">
        <v>11</v>
      </c>
      <c r="K72" s="26"/>
      <c r="L72" s="241">
        <v>3930</v>
      </c>
      <c r="M72" s="65"/>
    </row>
    <row r="73" spans="1:13" x14ac:dyDescent="0.2">
      <c r="B73" s="175" t="s">
        <v>133</v>
      </c>
      <c r="C73" s="244">
        <v>95</v>
      </c>
      <c r="D73" s="245">
        <v>0</v>
      </c>
      <c r="E73" s="245">
        <v>2</v>
      </c>
      <c r="F73" s="245">
        <v>1</v>
      </c>
      <c r="G73" s="245">
        <v>1</v>
      </c>
      <c r="H73" s="245">
        <v>1</v>
      </c>
      <c r="I73" s="245">
        <v>0</v>
      </c>
      <c r="J73" s="246">
        <v>5</v>
      </c>
      <c r="K73" s="26"/>
      <c r="L73" s="241">
        <v>3980</v>
      </c>
      <c r="M73" s="65"/>
    </row>
    <row r="74" spans="1:13" ht="8.25" customHeight="1" thickBot="1" x14ac:dyDescent="0.2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13"/>
      <c r="L74" s="195"/>
    </row>
    <row r="75" spans="1:13" ht="15" customHeight="1" x14ac:dyDescent="0.2">
      <c r="A75" s="178">
        <v>1</v>
      </c>
      <c r="B75" s="178" t="s">
        <v>192</v>
      </c>
      <c r="D75" s="67"/>
      <c r="E75" s="67"/>
      <c r="F75" s="67"/>
      <c r="G75" s="64"/>
      <c r="H75" s="64"/>
      <c r="I75" s="64"/>
      <c r="J75" s="64"/>
      <c r="K75" s="64"/>
      <c r="L75" s="69"/>
    </row>
    <row r="76" spans="1:13" ht="15" customHeight="1" x14ac:dyDescent="0.2">
      <c r="A76" s="178"/>
      <c r="B76" s="178" t="s">
        <v>193</v>
      </c>
      <c r="D76" s="67"/>
      <c r="E76" s="67"/>
      <c r="F76" s="67"/>
      <c r="G76" s="64"/>
      <c r="H76" s="64"/>
      <c r="I76" s="64"/>
      <c r="J76" s="64"/>
      <c r="K76" s="64"/>
      <c r="L76" s="69"/>
    </row>
    <row r="77" spans="1:13" ht="15" customHeight="1" x14ac:dyDescent="0.2">
      <c r="A77" s="178"/>
      <c r="B77" s="178" t="s">
        <v>270</v>
      </c>
      <c r="D77" s="67"/>
      <c r="E77" s="67"/>
      <c r="F77" s="67"/>
      <c r="G77" s="64"/>
      <c r="H77" s="64"/>
      <c r="I77" s="64"/>
      <c r="J77" s="64"/>
      <c r="K77" s="64"/>
      <c r="L77" s="69"/>
    </row>
    <row r="78" spans="1:13" x14ac:dyDescent="0.2">
      <c r="A78" s="178">
        <v>2</v>
      </c>
      <c r="B78" s="178" t="s">
        <v>194</v>
      </c>
      <c r="J78" s="70"/>
      <c r="K78" s="70"/>
    </row>
    <row r="79" spans="1:13" x14ac:dyDescent="0.2">
      <c r="A79" s="178"/>
      <c r="B79" s="178" t="s">
        <v>195</v>
      </c>
    </row>
    <row r="80" spans="1:13" x14ac:dyDescent="0.2">
      <c r="A80" s="178">
        <v>3</v>
      </c>
      <c r="B80" s="178" t="s">
        <v>196</v>
      </c>
    </row>
    <row r="81" spans="1:3" ht="15" customHeight="1" x14ac:dyDescent="0.2">
      <c r="A81" s="178"/>
      <c r="B81" s="178" t="s">
        <v>197</v>
      </c>
      <c r="C81" s="21"/>
    </row>
    <row r="82" spans="1:3" ht="15" customHeight="1" x14ac:dyDescent="0.2">
      <c r="A82" s="178">
        <v>4</v>
      </c>
      <c r="B82" s="178" t="s">
        <v>294</v>
      </c>
      <c r="C82" s="21"/>
    </row>
    <row r="83" spans="1:3" ht="15" customHeight="1" x14ac:dyDescent="0.2">
      <c r="A83" s="178"/>
      <c r="B83" s="178" t="s">
        <v>295</v>
      </c>
      <c r="C83" s="21"/>
    </row>
    <row r="84" spans="1:3" ht="12" customHeight="1" x14ac:dyDescent="0.2">
      <c r="A84" s="178">
        <v>5</v>
      </c>
      <c r="B84" s="178" t="s">
        <v>369</v>
      </c>
    </row>
    <row r="85" spans="1:3" x14ac:dyDescent="0.2">
      <c r="A85"/>
      <c r="B85" s="178" t="s">
        <v>367</v>
      </c>
    </row>
  </sheetData>
  <mergeCells count="2">
    <mergeCell ref="D4:J4"/>
    <mergeCell ref="D5:J5"/>
  </mergeCells>
  <phoneticPr fontId="17" type="noConversion"/>
  <pageMargins left="0.74803149606299213" right="0.74803149606299213" top="0.98425196850393704" bottom="0.98425196850393704" header="0.51181102362204722" footer="0.51181102362204722"/>
  <pageSetup paperSize="9" scale="59" orientation="portrait" r:id="rId1"/>
  <headerFooter scaleWithDoc="0" alignWithMargins="0">
    <oddHeader>&amp;R&amp;"Arial,Bold"&amp;12ROAD TRAFFIC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94"/>
  <sheetViews>
    <sheetView zoomScale="78" zoomScaleNormal="78" workbookViewId="0">
      <selection activeCell="T62" sqref="T62"/>
    </sheetView>
  </sheetViews>
  <sheetFormatPr defaultRowHeight="12.75" x14ac:dyDescent="0.2"/>
  <cols>
    <col min="1" max="1" width="2.140625" customWidth="1"/>
    <col min="2" max="2" width="3" customWidth="1"/>
    <col min="4" max="4" width="21.28515625" customWidth="1"/>
    <col min="5" max="5" width="12.28515625" hidden="1" customWidth="1"/>
    <col min="6" max="6" width="9.140625" hidden="1" customWidth="1"/>
    <col min="7" max="7" width="11" hidden="1" customWidth="1"/>
    <col min="8" max="9" width="13.5703125" hidden="1" customWidth="1"/>
    <col min="10" max="10" width="11" hidden="1" customWidth="1"/>
    <col min="11" max="11" width="11" customWidth="1"/>
    <col min="12" max="12" width="10.28515625" customWidth="1"/>
    <col min="13" max="13" width="11.42578125" customWidth="1"/>
    <col min="14" max="14" width="11.7109375" customWidth="1"/>
    <col min="16" max="16" width="10.140625" bestFit="1" customWidth="1"/>
    <col min="18" max="18" width="11" customWidth="1"/>
    <col min="19" max="19" width="11.140625" customWidth="1"/>
    <col min="20" max="20" width="11.85546875" customWidth="1"/>
    <col min="21" max="21" width="11.7109375" customWidth="1"/>
    <col min="24" max="36" width="11.85546875" customWidth="1"/>
    <col min="41" max="41" width="13.7109375" customWidth="1"/>
  </cols>
  <sheetData>
    <row r="1" spans="1:96" ht="16.5" thickBot="1" x14ac:dyDescent="0.3">
      <c r="A1" s="36" t="s">
        <v>370</v>
      </c>
      <c r="B1" s="27"/>
      <c r="C1" s="27"/>
      <c r="D1" s="27"/>
      <c r="E1" s="26"/>
      <c r="F1" s="26"/>
      <c r="G1" s="26"/>
      <c r="H1" s="26"/>
      <c r="I1" s="26"/>
      <c r="J1" s="26"/>
    </row>
    <row r="2" spans="1:96" ht="19.5" thickBot="1" x14ac:dyDescent="0.3">
      <c r="A2" s="161"/>
      <c r="B2" s="191"/>
      <c r="C2" s="191"/>
      <c r="D2" s="191"/>
      <c r="E2" s="162">
        <v>2004</v>
      </c>
      <c r="F2" s="162">
        <v>2005</v>
      </c>
      <c r="G2" s="162">
        <v>2006</v>
      </c>
      <c r="H2" s="162">
        <v>2007</v>
      </c>
      <c r="K2" s="162">
        <v>2008</v>
      </c>
      <c r="L2" s="162">
        <v>2009</v>
      </c>
      <c r="M2" s="162">
        <v>2010</v>
      </c>
      <c r="N2" s="162">
        <v>2011</v>
      </c>
      <c r="O2" s="162">
        <v>2012</v>
      </c>
      <c r="P2" s="162">
        <v>2013</v>
      </c>
      <c r="Q2" s="162">
        <v>2014</v>
      </c>
      <c r="R2" s="162">
        <v>2015</v>
      </c>
      <c r="S2" s="162">
        <v>2016</v>
      </c>
      <c r="T2" s="162" t="s">
        <v>366</v>
      </c>
      <c r="U2" s="162" t="s">
        <v>381</v>
      </c>
    </row>
    <row r="3" spans="1:96" ht="16.5" thickTop="1" x14ac:dyDescent="0.25">
      <c r="A3" s="29" t="s">
        <v>255</v>
      </c>
      <c r="E3" s="163">
        <v>11.88</v>
      </c>
      <c r="F3" s="163">
        <v>11.64</v>
      </c>
      <c r="G3" s="163">
        <v>12.72</v>
      </c>
      <c r="H3" s="163">
        <v>14.35</v>
      </c>
      <c r="K3" s="163">
        <v>13.1</v>
      </c>
      <c r="L3" s="163">
        <v>11</v>
      </c>
      <c r="M3" s="211">
        <v>10.5</v>
      </c>
      <c r="N3" s="163">
        <v>11.2</v>
      </c>
      <c r="O3" s="163">
        <v>9.9</v>
      </c>
      <c r="P3" s="163">
        <v>9.6999999999999993</v>
      </c>
      <c r="Q3" s="33">
        <v>11.7</v>
      </c>
      <c r="R3" s="163">
        <v>12.4</v>
      </c>
      <c r="S3" s="163">
        <v>11.7</v>
      </c>
      <c r="T3" s="163">
        <v>12.8</v>
      </c>
      <c r="U3" s="163">
        <v>13</v>
      </c>
    </row>
    <row r="4" spans="1:96" ht="15" x14ac:dyDescent="0.2">
      <c r="A4" s="164" t="s">
        <v>256</v>
      </c>
      <c r="E4" s="165">
        <v>14460</v>
      </c>
      <c r="F4" s="165">
        <v>13780</v>
      </c>
      <c r="G4" s="165">
        <v>14010</v>
      </c>
      <c r="H4" s="193">
        <v>9260</v>
      </c>
      <c r="K4" s="165">
        <v>9320</v>
      </c>
      <c r="L4" s="165">
        <v>8680</v>
      </c>
      <c r="M4" s="26">
        <v>7580</v>
      </c>
      <c r="N4" s="193">
        <v>8320</v>
      </c>
      <c r="O4" s="193">
        <v>9830</v>
      </c>
      <c r="P4" s="193">
        <v>10200</v>
      </c>
      <c r="Q4" s="193">
        <v>9820</v>
      </c>
      <c r="R4" s="193">
        <v>9690</v>
      </c>
      <c r="S4" s="193">
        <v>9810</v>
      </c>
      <c r="T4" s="193">
        <v>9960</v>
      </c>
      <c r="U4" s="193">
        <v>9390</v>
      </c>
    </row>
    <row r="5" spans="1:96" ht="15" x14ac:dyDescent="0.2">
      <c r="A5" s="164"/>
      <c r="E5" s="165"/>
      <c r="F5" s="165"/>
      <c r="G5" s="165"/>
      <c r="H5" s="165"/>
      <c r="K5" s="193"/>
      <c r="L5" s="165"/>
      <c r="M5" s="165"/>
      <c r="N5" s="26"/>
      <c r="O5" s="193"/>
    </row>
    <row r="6" spans="1:96" ht="17.25" thickBot="1" x14ac:dyDescent="0.3">
      <c r="A6" s="194" t="s">
        <v>371</v>
      </c>
      <c r="E6" s="95"/>
      <c r="F6" s="95"/>
      <c r="G6" s="95"/>
      <c r="H6" s="163"/>
      <c r="K6" s="166"/>
      <c r="L6" s="95"/>
      <c r="M6" s="95"/>
      <c r="N6" s="26"/>
      <c r="O6" s="26"/>
    </row>
    <row r="7" spans="1:96" ht="16.5" thickBot="1" x14ac:dyDescent="0.3">
      <c r="A7" s="161"/>
      <c r="B7" s="191"/>
      <c r="C7" s="191"/>
      <c r="D7" s="191"/>
      <c r="E7" s="162">
        <v>2004</v>
      </c>
      <c r="F7" s="162">
        <v>2005</v>
      </c>
      <c r="G7" s="162">
        <v>2006</v>
      </c>
      <c r="H7" s="162">
        <v>2007</v>
      </c>
      <c r="K7" s="162">
        <v>2008</v>
      </c>
      <c r="L7" s="162">
        <v>2009</v>
      </c>
      <c r="M7" s="162">
        <v>2010</v>
      </c>
      <c r="N7" s="162">
        <v>2011</v>
      </c>
      <c r="O7" s="162">
        <v>2012</v>
      </c>
      <c r="P7" s="162">
        <v>2013</v>
      </c>
      <c r="Q7" s="162">
        <v>2014</v>
      </c>
      <c r="R7" s="162">
        <v>2015</v>
      </c>
      <c r="S7" s="162">
        <v>2016</v>
      </c>
      <c r="T7" s="162">
        <v>2017</v>
      </c>
      <c r="U7" s="162">
        <v>2018</v>
      </c>
    </row>
    <row r="8" spans="1:96" ht="16.5" thickTop="1" x14ac:dyDescent="0.25">
      <c r="A8" s="36" t="s">
        <v>257</v>
      </c>
      <c r="E8" s="95">
        <v>8.9</v>
      </c>
      <c r="F8" s="95">
        <v>9.5</v>
      </c>
      <c r="G8" s="95">
        <v>8.9</v>
      </c>
      <c r="H8" s="163">
        <v>12.5</v>
      </c>
      <c r="K8" s="95">
        <v>14.4</v>
      </c>
      <c r="L8" s="95">
        <v>9.9</v>
      </c>
      <c r="M8" s="26">
        <v>12.3</v>
      </c>
      <c r="N8" s="33">
        <v>10.5</v>
      </c>
      <c r="O8" s="33">
        <v>11.1</v>
      </c>
      <c r="P8" s="33">
        <v>10.199999999999999</v>
      </c>
      <c r="Q8" s="33">
        <v>10.7</v>
      </c>
      <c r="R8" s="33">
        <v>9.9</v>
      </c>
      <c r="S8" s="163">
        <v>10</v>
      </c>
      <c r="T8" s="163">
        <v>12.5</v>
      </c>
      <c r="U8" s="163">
        <v>10.5</v>
      </c>
    </row>
    <row r="9" spans="1:96" ht="15.75" thickBot="1" x14ac:dyDescent="0.25">
      <c r="A9" s="167" t="s">
        <v>256</v>
      </c>
      <c r="B9" s="190"/>
      <c r="C9" s="190"/>
      <c r="D9" s="190"/>
      <c r="E9" s="168">
        <v>2752</v>
      </c>
      <c r="F9" s="168">
        <v>2548</v>
      </c>
      <c r="G9" s="168">
        <v>2726</v>
      </c>
      <c r="H9" s="168">
        <v>1674</v>
      </c>
      <c r="K9" s="168">
        <v>1720</v>
      </c>
      <c r="L9" s="168">
        <v>1460</v>
      </c>
      <c r="M9" s="27">
        <v>1310</v>
      </c>
      <c r="N9" s="168">
        <v>1440</v>
      </c>
      <c r="O9" s="168">
        <v>1540</v>
      </c>
      <c r="P9" s="168">
        <v>1690</v>
      </c>
      <c r="Q9" s="168">
        <v>1630</v>
      </c>
      <c r="R9" s="168">
        <v>1690</v>
      </c>
      <c r="S9" s="168">
        <v>1480</v>
      </c>
      <c r="T9" s="168">
        <v>1480</v>
      </c>
      <c r="U9" s="168">
        <v>1510</v>
      </c>
    </row>
    <row r="10" spans="1:96" ht="15" x14ac:dyDescent="0.2">
      <c r="A10" s="219" t="s">
        <v>368</v>
      </c>
      <c r="B10" s="1"/>
      <c r="C10" s="1"/>
      <c r="D10" s="1"/>
      <c r="E10" s="193"/>
      <c r="F10" s="193"/>
      <c r="G10" s="193"/>
      <c r="H10" s="193"/>
      <c r="I10" s="193"/>
      <c r="J10" s="193"/>
      <c r="K10" s="193"/>
      <c r="L10" s="193"/>
      <c r="M10" s="50"/>
      <c r="N10" s="31"/>
    </row>
    <row r="11" spans="1:96" ht="14.25" x14ac:dyDescent="0.2">
      <c r="B11" s="178" t="s">
        <v>367</v>
      </c>
    </row>
    <row r="13" spans="1:96" s="14" customFormat="1" ht="15.75" x14ac:dyDescent="0.25">
      <c r="A13" s="77" t="s">
        <v>283</v>
      </c>
      <c r="B13" s="77"/>
      <c r="C13" s="21"/>
      <c r="D13" s="21"/>
      <c r="E13" s="21"/>
      <c r="F13" s="21"/>
      <c r="G13" s="21"/>
      <c r="H13" s="21"/>
      <c r="I13" s="21"/>
      <c r="J13" s="21"/>
      <c r="K13" s="21"/>
    </row>
    <row r="14" spans="1:96" ht="6.75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96" ht="18.75" x14ac:dyDescent="0.25">
      <c r="A15" s="105"/>
      <c r="B15" s="105"/>
      <c r="C15" s="106"/>
      <c r="D15" s="106"/>
      <c r="E15" s="106"/>
      <c r="F15" s="106"/>
      <c r="G15" s="106">
        <v>2005</v>
      </c>
      <c r="H15" s="143" t="s">
        <v>245</v>
      </c>
      <c r="I15" s="143" t="s">
        <v>246</v>
      </c>
      <c r="K15" s="143" t="s">
        <v>252</v>
      </c>
      <c r="L15" s="143" t="s">
        <v>264</v>
      </c>
      <c r="M15" s="143" t="s">
        <v>271</v>
      </c>
      <c r="N15" s="143" t="s">
        <v>282</v>
      </c>
      <c r="O15" s="143" t="s">
        <v>289</v>
      </c>
      <c r="P15" s="143" t="s">
        <v>302</v>
      </c>
      <c r="Q15" s="143" t="s">
        <v>348</v>
      </c>
      <c r="R15" s="143" t="s">
        <v>355</v>
      </c>
      <c r="S15" s="143" t="s">
        <v>359</v>
      </c>
      <c r="T15" s="143" t="s">
        <v>382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6" customHeight="1" x14ac:dyDescent="0.2">
      <c r="C16" s="4"/>
      <c r="D16" s="4"/>
      <c r="E16" s="4"/>
      <c r="Q16" s="1"/>
      <c r="R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x14ac:dyDescent="0.2">
      <c r="C17" s="4"/>
      <c r="D17" s="4"/>
      <c r="E17" s="4"/>
      <c r="I17" s="12"/>
      <c r="M17" s="12"/>
      <c r="T17" s="12" t="s">
        <v>215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3.75" customHeight="1" x14ac:dyDescent="0.2">
      <c r="C18" s="4"/>
      <c r="D18" s="4"/>
      <c r="E18" s="4"/>
      <c r="F18" s="12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x14ac:dyDescent="0.25">
      <c r="B19" s="125" t="s">
        <v>216</v>
      </c>
      <c r="C19" s="14"/>
      <c r="D19" s="43"/>
      <c r="E19" s="43"/>
      <c r="F19" s="79"/>
    </row>
    <row r="20" spans="1:96" ht="15.75" x14ac:dyDescent="0.25">
      <c r="B20" s="125"/>
      <c r="C20" s="14" t="s">
        <v>2</v>
      </c>
      <c r="D20" s="43"/>
      <c r="E20" s="43"/>
      <c r="F20" s="86"/>
      <c r="G20" s="250">
        <f>$N94/1000</f>
        <v>167.55401205764448</v>
      </c>
      <c r="H20" s="250">
        <f>$N93/1000</f>
        <v>171.71404872251281</v>
      </c>
      <c r="I20" s="250">
        <f>$N92/1000</f>
        <v>182.16531706318747</v>
      </c>
      <c r="J20" s="250"/>
      <c r="K20" s="250">
        <f>$N91/1000</f>
        <v>173.6258659551938</v>
      </c>
      <c r="L20" s="250">
        <f>$N90/1000</f>
        <v>173.64028882655526</v>
      </c>
      <c r="M20" s="250">
        <f>$N89/1000</f>
        <v>177.07168366883906</v>
      </c>
      <c r="N20" s="250">
        <f>$N88/1000</f>
        <v>164.0763004981371</v>
      </c>
      <c r="O20" s="250">
        <f>$N87/1000</f>
        <v>156.55474807922383</v>
      </c>
      <c r="P20" s="250">
        <f>$N86/1000</f>
        <v>161.35151537713617</v>
      </c>
      <c r="Q20" s="250">
        <f>$N85/1000</f>
        <v>161.90719067462535</v>
      </c>
      <c r="R20" s="250">
        <f>$N84/1000</f>
        <v>155.10264254397219</v>
      </c>
      <c r="S20" s="250">
        <f>$N83/1000</f>
        <v>148.3735769003035</v>
      </c>
      <c r="T20" s="250">
        <f>$N82/1000</f>
        <v>153.98998442493718</v>
      </c>
      <c r="U20" s="208"/>
      <c r="V20" s="208"/>
      <c r="W20" s="208"/>
    </row>
    <row r="21" spans="1:96" ht="15.75" x14ac:dyDescent="0.25">
      <c r="B21" s="125"/>
      <c r="C21" s="14" t="s">
        <v>217</v>
      </c>
      <c r="D21" s="43"/>
      <c r="E21" s="43"/>
      <c r="F21" s="86"/>
      <c r="G21" s="251">
        <f>$R94/1000</f>
        <v>549.79402025882496</v>
      </c>
      <c r="H21" s="251">
        <f>$R93/1000</f>
        <v>615.06147055192343</v>
      </c>
      <c r="I21" s="251">
        <f>$R92/1000</f>
        <v>668.49892749393655</v>
      </c>
      <c r="J21" s="251"/>
      <c r="K21" s="251">
        <f>$R91/1000</f>
        <v>739.71212710025816</v>
      </c>
      <c r="L21" s="251">
        <f>$R90/1000</f>
        <v>756.42986505976921</v>
      </c>
      <c r="M21" s="251">
        <f>$R89/1000</f>
        <v>760.49366904154931</v>
      </c>
      <c r="N21" s="251">
        <f>$R88/1000</f>
        <v>795.69734656106823</v>
      </c>
      <c r="O21" s="251">
        <f>$R87/1000</f>
        <v>833.73636219885577</v>
      </c>
      <c r="P21" s="251">
        <f>$R86/1000</f>
        <v>869.42374629083758</v>
      </c>
      <c r="Q21" s="251">
        <f>$R85/1000</f>
        <v>909.62767634389479</v>
      </c>
      <c r="R21" s="251">
        <f>$R84/1000</f>
        <v>933.21465969485462</v>
      </c>
      <c r="S21" s="251">
        <f>$R83/1000</f>
        <v>951.45153245481674</v>
      </c>
      <c r="T21" s="251">
        <f>$R82/1000</f>
        <v>1000.1941108397117</v>
      </c>
      <c r="U21" s="208"/>
      <c r="V21" s="208"/>
      <c r="W21" s="208"/>
    </row>
    <row r="22" spans="1:96" ht="15.75" x14ac:dyDescent="0.25">
      <c r="B22" s="125"/>
      <c r="C22" s="14" t="s">
        <v>218</v>
      </c>
      <c r="D22" s="43"/>
      <c r="E22" s="43"/>
      <c r="F22" s="86"/>
      <c r="G22" s="250">
        <f>$V94/1000</f>
        <v>1445.2032496951431</v>
      </c>
      <c r="H22" s="250">
        <f>$V93/1000</f>
        <v>1427.3272110603216</v>
      </c>
      <c r="I22" s="250">
        <f>$V92/1000</f>
        <v>1382.846364098704</v>
      </c>
      <c r="J22" s="250"/>
      <c r="K22" s="251">
        <f>$V91/1000</f>
        <v>1295.8959810625422</v>
      </c>
      <c r="L22" s="251">
        <f>$V90/1000</f>
        <v>1272.7441190780896</v>
      </c>
      <c r="M22" s="251">
        <f>$V89/1000</f>
        <v>1200.8273793112737</v>
      </c>
      <c r="N22" s="251">
        <f>$V88/1000</f>
        <v>1145.5921302559084</v>
      </c>
      <c r="O22" s="251">
        <f>$V87/1000</f>
        <v>1097.1191583628756</v>
      </c>
      <c r="P22" s="251">
        <f>$V86/1000</f>
        <v>1036.7809199446135</v>
      </c>
      <c r="Q22" s="251">
        <f>$V85/1000</f>
        <v>1012.8435832555925</v>
      </c>
      <c r="R22" s="250">
        <f>$V84/1000</f>
        <v>973.21558368437422</v>
      </c>
      <c r="S22" s="250">
        <f>$V83/1000</f>
        <v>944.88694478572097</v>
      </c>
      <c r="T22" s="250">
        <f>$V82/1000</f>
        <v>924.87265884955195</v>
      </c>
      <c r="U22" s="208"/>
      <c r="V22" s="208"/>
      <c r="W22" s="208"/>
    </row>
    <row r="23" spans="1:96" ht="15.75" x14ac:dyDescent="0.25">
      <c r="B23" s="125"/>
      <c r="C23" s="14" t="s">
        <v>219</v>
      </c>
      <c r="D23" s="43"/>
      <c r="E23" s="43"/>
      <c r="F23" s="86"/>
      <c r="G23" s="250">
        <f>$Z94/1000</f>
        <v>12.584448637305714</v>
      </c>
      <c r="H23" s="250">
        <f>$Z93/1000</f>
        <v>11.986754766202115</v>
      </c>
      <c r="I23" s="250">
        <f>$Z92/1000</f>
        <v>12.875511449566886</v>
      </c>
      <c r="J23" s="250"/>
      <c r="K23" s="250">
        <f>$Z91/1000</f>
        <v>12.377184855686522</v>
      </c>
      <c r="L23" s="250">
        <f>$Z90/1000</f>
        <v>12.606461796184105</v>
      </c>
      <c r="M23" s="250">
        <f>$Z89/1000</f>
        <v>11.302783848668209</v>
      </c>
      <c r="N23" s="250">
        <f>$Z88/1000</f>
        <v>11.379167880600242</v>
      </c>
      <c r="O23" s="250">
        <f>$Z87/1000</f>
        <v>11.09090884785935</v>
      </c>
      <c r="P23" s="250">
        <f>$Z86/1000</f>
        <v>10.88428707165869</v>
      </c>
      <c r="Q23" s="250">
        <f>$Z85/1000</f>
        <v>11.273237259137954</v>
      </c>
      <c r="R23" s="250">
        <f>$Z84/1000</f>
        <v>11.109182587695333</v>
      </c>
      <c r="S23" s="250">
        <f>$Z83/1000</f>
        <v>10.73695549926185</v>
      </c>
      <c r="T23" s="250">
        <f>$Z82/1000</f>
        <v>11.454824741415534</v>
      </c>
      <c r="U23" s="208"/>
      <c r="V23" s="208"/>
      <c r="W23" s="208"/>
    </row>
    <row r="24" spans="1:96" ht="15.75" x14ac:dyDescent="0.25">
      <c r="B24" s="125"/>
      <c r="C24" s="14" t="s">
        <v>220</v>
      </c>
      <c r="D24" s="43"/>
      <c r="E24" s="43"/>
      <c r="F24" s="86"/>
      <c r="G24" s="250">
        <f>$AD94/1000</f>
        <v>569.7117446139124</v>
      </c>
      <c r="H24" s="250">
        <f>$AD93/1000</f>
        <v>587.96220318460735</v>
      </c>
      <c r="I24" s="250">
        <f>$AD92/1000</f>
        <v>605.95007460326963</v>
      </c>
      <c r="J24" s="250"/>
      <c r="K24" s="250">
        <f>$AD91/1000</f>
        <v>605.17098758435736</v>
      </c>
      <c r="L24" s="250">
        <f>$AD90/1000</f>
        <v>560.41472069875624</v>
      </c>
      <c r="M24" s="250">
        <f>$AD89/1000</f>
        <v>560.80556592146559</v>
      </c>
      <c r="N24" s="250">
        <f>$AD88/1000</f>
        <v>544.80883297020966</v>
      </c>
      <c r="O24" s="250">
        <f>$AD87/1000</f>
        <v>544.76790785067305</v>
      </c>
      <c r="P24" s="250">
        <f>$AD86/1000</f>
        <v>550.68282267137602</v>
      </c>
      <c r="Q24" s="250">
        <f>$AD85/1000</f>
        <v>558.99536437042184</v>
      </c>
      <c r="R24" s="250">
        <f>$AD84/1000</f>
        <v>561.46582091952234</v>
      </c>
      <c r="S24" s="250">
        <f>$AD83/1000</f>
        <v>572.66354357634691</v>
      </c>
      <c r="T24" s="250">
        <f>$AD82/1000</f>
        <v>593.54724215566887</v>
      </c>
      <c r="U24" s="208"/>
      <c r="V24" s="208"/>
      <c r="W24" s="208"/>
    </row>
    <row r="25" spans="1:96" ht="15.75" x14ac:dyDescent="0.25">
      <c r="B25" s="125"/>
      <c r="C25" s="14" t="s">
        <v>222</v>
      </c>
      <c r="D25" s="43"/>
      <c r="E25" s="43"/>
      <c r="F25" s="86"/>
      <c r="G25" s="250">
        <f>$AH94/1000</f>
        <v>386.97343445527008</v>
      </c>
      <c r="H25" s="250">
        <f>$AH93/1000</f>
        <v>403.97008450579824</v>
      </c>
      <c r="I25" s="250">
        <f>$AH92/1000</f>
        <v>432.91406481644748</v>
      </c>
      <c r="J25" s="250"/>
      <c r="K25" s="250">
        <f>$AH91/1000</f>
        <v>439.04465919737112</v>
      </c>
      <c r="L25" s="250">
        <f>$AH90/1000</f>
        <v>435.63022370645149</v>
      </c>
      <c r="M25" s="250">
        <f>$AH89/1000</f>
        <v>442.07341335992902</v>
      </c>
      <c r="N25" s="250">
        <f>$AH88/1000</f>
        <v>445.60823780145756</v>
      </c>
      <c r="O25" s="250">
        <f>$AH87/1000</f>
        <v>447.93694683638773</v>
      </c>
      <c r="P25" s="250">
        <f>$AH86/1000</f>
        <v>460.81033149292159</v>
      </c>
      <c r="Q25" s="250">
        <f>$AH85/1000</f>
        <v>488.18319767942279</v>
      </c>
      <c r="R25" s="250">
        <f>$AH84/1000</f>
        <v>509.70190310695801</v>
      </c>
      <c r="S25" s="250">
        <f>$AH83/1000</f>
        <v>540.30763542825741</v>
      </c>
      <c r="T25" s="250">
        <f>$AH82/1000</f>
        <v>580.69631941082571</v>
      </c>
      <c r="U25" s="208"/>
      <c r="V25" s="257" t="s">
        <v>408</v>
      </c>
      <c r="W25" s="208"/>
    </row>
    <row r="26" spans="1:96" ht="15.75" x14ac:dyDescent="0.25">
      <c r="B26" s="125"/>
      <c r="C26" s="14" t="s">
        <v>221</v>
      </c>
      <c r="D26" s="43"/>
      <c r="E26" s="43"/>
      <c r="F26" s="86"/>
      <c r="G26" s="250">
        <f>$AL94/1000</f>
        <v>40.085894405130261</v>
      </c>
      <c r="H26" s="250">
        <f>$AL93/1000</f>
        <v>40.956777624707186</v>
      </c>
      <c r="I26" s="250">
        <f>$AL92/1000</f>
        <v>38.238273833045483</v>
      </c>
      <c r="J26" s="250"/>
      <c r="K26" s="250">
        <f>$AL91/1000</f>
        <v>34.742702127365163</v>
      </c>
      <c r="L26" s="250">
        <f>$AL90/1000</f>
        <v>31.767370692598067</v>
      </c>
      <c r="M26" s="250">
        <f>$AL89/1000</f>
        <v>29.195424190763525</v>
      </c>
      <c r="N26" s="250">
        <f>$AL88/1000</f>
        <v>26.837684425410721</v>
      </c>
      <c r="O26" s="250">
        <f>$AL87/1000</f>
        <v>24.593881365914616</v>
      </c>
      <c r="P26" s="250">
        <f>$AL86/1000</f>
        <v>22.936381234008433</v>
      </c>
      <c r="Q26" s="250">
        <f>$AL85/1000</f>
        <v>21.91675939565625</v>
      </c>
      <c r="R26" s="250">
        <f>$AL84/1000</f>
        <v>20.473513263711308</v>
      </c>
      <c r="S26" s="250">
        <f>$AL83/1000</f>
        <v>19.383573429002936</v>
      </c>
      <c r="T26" s="250">
        <f>$AL82/1000</f>
        <v>18.234984018088603</v>
      </c>
      <c r="U26" s="208"/>
      <c r="V26" s="256" t="s">
        <v>406</v>
      </c>
      <c r="W26" s="208"/>
    </row>
    <row r="27" spans="1:96" ht="15.75" x14ac:dyDescent="0.25">
      <c r="B27" s="125"/>
      <c r="C27" s="55" t="s">
        <v>92</v>
      </c>
      <c r="D27" s="43"/>
      <c r="E27" s="43"/>
      <c r="F27" s="159"/>
      <c r="G27" s="159">
        <f>SUM(G20:G26)</f>
        <v>3171.9068041232308</v>
      </c>
      <c r="H27" s="159">
        <f>SUM(H20:H26)</f>
        <v>3258.9785504160727</v>
      </c>
      <c r="I27" s="159">
        <f>SUM(I20:I26)</f>
        <v>3323.4885333581578</v>
      </c>
      <c r="K27" s="159">
        <f>SUM(K20:K26)</f>
        <v>3300.5695078827744</v>
      </c>
      <c r="L27" s="159">
        <f t="shared" ref="L27:T27" si="0">SUM(L20:L26)</f>
        <v>3243.2330498584042</v>
      </c>
      <c r="M27" s="159">
        <f t="shared" si="0"/>
        <v>3181.7699193424883</v>
      </c>
      <c r="N27" s="159">
        <f t="shared" si="0"/>
        <v>3133.9997003927915</v>
      </c>
      <c r="O27" s="159">
        <f t="shared" si="0"/>
        <v>3115.7999135417899</v>
      </c>
      <c r="P27" s="159">
        <f t="shared" si="0"/>
        <v>3112.870004082552</v>
      </c>
      <c r="Q27" s="159">
        <f t="shared" si="0"/>
        <v>3164.7470089787521</v>
      </c>
      <c r="R27" s="159">
        <f t="shared" si="0"/>
        <v>3164.2833058010879</v>
      </c>
      <c r="S27" s="159">
        <f t="shared" si="0"/>
        <v>3187.8037620737105</v>
      </c>
      <c r="T27" s="159">
        <f t="shared" si="0"/>
        <v>3282.9901244401995</v>
      </c>
      <c r="V27" s="256" t="s">
        <v>407</v>
      </c>
    </row>
    <row r="28" spans="1:96" x14ac:dyDescent="0.2">
      <c r="B28" s="78"/>
      <c r="D28" s="79"/>
      <c r="E28" s="79"/>
      <c r="F28" s="79"/>
      <c r="G28" s="155"/>
      <c r="H28" s="156"/>
    </row>
    <row r="29" spans="1:96" ht="18.75" x14ac:dyDescent="0.25">
      <c r="A29" s="35"/>
      <c r="B29" s="55" t="s">
        <v>244</v>
      </c>
      <c r="C29" s="14"/>
      <c r="D29" s="14"/>
      <c r="E29" s="14"/>
      <c r="H29" s="30"/>
      <c r="X29" s="143" t="s">
        <v>399</v>
      </c>
      <c r="Y29" s="143" t="s">
        <v>245</v>
      </c>
      <c r="Z29" s="143" t="s">
        <v>246</v>
      </c>
      <c r="AA29" s="143" t="s">
        <v>252</v>
      </c>
      <c r="AB29" s="143" t="s">
        <v>264</v>
      </c>
      <c r="AC29" s="143" t="s">
        <v>271</v>
      </c>
      <c r="AD29" s="143" t="s">
        <v>282</v>
      </c>
      <c r="AE29" s="143" t="s">
        <v>289</v>
      </c>
      <c r="AF29" s="143" t="s">
        <v>302</v>
      </c>
      <c r="AG29" s="143" t="s">
        <v>348</v>
      </c>
      <c r="AH29" s="143" t="s">
        <v>355</v>
      </c>
      <c r="AI29" s="143" t="s">
        <v>359</v>
      </c>
      <c r="AJ29" s="143" t="s">
        <v>382</v>
      </c>
    </row>
    <row r="30" spans="1:96" ht="15" x14ac:dyDescent="0.2">
      <c r="B30" s="14"/>
      <c r="C30" s="121" t="s">
        <v>53</v>
      </c>
      <c r="D30" s="44"/>
      <c r="E30" s="44"/>
      <c r="F30" s="86"/>
      <c r="G30" s="254">
        <f>X30/1000</f>
        <v>94.454695499794937</v>
      </c>
      <c r="H30" s="254">
        <f>Y30/1000</f>
        <v>100.7201099844698</v>
      </c>
      <c r="I30" s="254">
        <f>Z30/1000</f>
        <v>98.947744903764885</v>
      </c>
      <c r="K30" s="250">
        <f t="shared" ref="K30:S45" si="1">AA30/1000</f>
        <v>98.114682026114338</v>
      </c>
      <c r="L30" s="250">
        <f t="shared" si="1"/>
        <v>94.12088304777194</v>
      </c>
      <c r="M30" s="250">
        <f t="shared" si="1"/>
        <v>92.446473944804751</v>
      </c>
      <c r="N30" s="250">
        <f t="shared" si="1"/>
        <v>90.362151836727662</v>
      </c>
      <c r="O30" s="250">
        <f t="shared" si="1"/>
        <v>89.446905654226384</v>
      </c>
      <c r="P30" s="250">
        <f t="shared" si="1"/>
        <v>88.99614137999221</v>
      </c>
      <c r="Q30" s="250">
        <f t="shared" si="1"/>
        <v>90.441443850605509</v>
      </c>
      <c r="R30" s="250">
        <f t="shared" si="1"/>
        <v>89.567402758489379</v>
      </c>
      <c r="S30" s="250">
        <f t="shared" si="1"/>
        <v>89.562286532466899</v>
      </c>
      <c r="T30" s="250">
        <f>AJ30/1000</f>
        <v>90.494246212624859</v>
      </c>
      <c r="V30" s="255" t="s">
        <v>53</v>
      </c>
      <c r="X30" s="253">
        <v>94454.695499794936</v>
      </c>
      <c r="Y30" s="253">
        <v>100720.1099844698</v>
      </c>
      <c r="Z30" s="253">
        <v>98947.744903764891</v>
      </c>
      <c r="AA30" s="253">
        <v>98114.682026114344</v>
      </c>
      <c r="AB30" s="253">
        <v>94120.883047771946</v>
      </c>
      <c r="AC30" s="253">
        <v>92446.473944804748</v>
      </c>
      <c r="AD30" s="253">
        <v>90362.151836727659</v>
      </c>
      <c r="AE30" s="253">
        <v>89446.905654226386</v>
      </c>
      <c r="AF30" s="253">
        <v>88996.141379992216</v>
      </c>
      <c r="AG30" s="253">
        <v>90441.443850605516</v>
      </c>
      <c r="AH30" s="253">
        <v>89567.402758489377</v>
      </c>
      <c r="AI30" s="253">
        <v>89562.286532466896</v>
      </c>
      <c r="AJ30" s="253">
        <v>90494.246212624857</v>
      </c>
    </row>
    <row r="31" spans="1:96" ht="15" x14ac:dyDescent="0.2">
      <c r="B31" s="14"/>
      <c r="C31" s="121" t="s">
        <v>54</v>
      </c>
      <c r="D31" s="44"/>
      <c r="E31" s="44"/>
      <c r="F31" s="86"/>
      <c r="G31" s="254">
        <f t="shared" ref="G31:G62" si="2">X31/1000</f>
        <v>176.94210701314591</v>
      </c>
      <c r="H31" s="254">
        <f t="shared" ref="H31:H62" si="3">Y31/1000</f>
        <v>186.89931435821552</v>
      </c>
      <c r="I31" s="254">
        <f t="shared" ref="I31:I62" si="4">Z31/1000</f>
        <v>189.14741568576545</v>
      </c>
      <c r="K31" s="250">
        <f t="shared" si="1"/>
        <v>186.77347901655904</v>
      </c>
      <c r="L31" s="250">
        <f t="shared" si="1"/>
        <v>181.66892683307603</v>
      </c>
      <c r="M31" s="250">
        <f t="shared" si="1"/>
        <v>178.19102210290319</v>
      </c>
      <c r="N31" s="250">
        <f t="shared" si="1"/>
        <v>173.91430320877447</v>
      </c>
      <c r="O31" s="250">
        <f t="shared" si="1"/>
        <v>172.65449602838203</v>
      </c>
      <c r="P31" s="250">
        <f t="shared" si="1"/>
        <v>174.56866604915552</v>
      </c>
      <c r="Q31" s="250">
        <f t="shared" si="1"/>
        <v>180.72294600920415</v>
      </c>
      <c r="R31" s="250">
        <f t="shared" si="1"/>
        <v>181.36095336164007</v>
      </c>
      <c r="S31" s="250">
        <f t="shared" si="1"/>
        <v>184.47673997792992</v>
      </c>
      <c r="T31" s="250">
        <f t="shared" ref="T31:T62" si="5">AJ31/1000</f>
        <v>196.96504499537613</v>
      </c>
      <c r="V31" s="255" t="s">
        <v>54</v>
      </c>
      <c r="X31" s="253">
        <v>176942.10701314593</v>
      </c>
      <c r="Y31" s="253">
        <v>186899.31435821552</v>
      </c>
      <c r="Z31" s="253">
        <v>189147.41568576545</v>
      </c>
      <c r="AA31" s="253">
        <v>186773.47901655902</v>
      </c>
      <c r="AB31" s="253">
        <v>181668.92683307602</v>
      </c>
      <c r="AC31" s="253">
        <v>178191.0221029032</v>
      </c>
      <c r="AD31" s="253">
        <v>173914.30320877448</v>
      </c>
      <c r="AE31" s="253">
        <v>172654.49602838204</v>
      </c>
      <c r="AF31" s="253">
        <v>174568.66604915552</v>
      </c>
      <c r="AG31" s="253">
        <v>180722.94600920414</v>
      </c>
      <c r="AH31" s="253">
        <v>181360.95336164007</v>
      </c>
      <c r="AI31" s="253">
        <v>184476.73997792992</v>
      </c>
      <c r="AJ31" s="253">
        <v>196965.04499537614</v>
      </c>
    </row>
    <row r="32" spans="1:96" ht="15" x14ac:dyDescent="0.2">
      <c r="B32" s="14"/>
      <c r="C32" s="121" t="s">
        <v>55</v>
      </c>
      <c r="D32" s="44"/>
      <c r="E32" s="44"/>
      <c r="F32" s="86"/>
      <c r="G32" s="254">
        <f t="shared" si="2"/>
        <v>68.434345244798379</v>
      </c>
      <c r="H32" s="254">
        <f t="shared" si="3"/>
        <v>74.956692623465983</v>
      </c>
      <c r="I32" s="254">
        <f t="shared" si="4"/>
        <v>75.555438918133589</v>
      </c>
      <c r="K32" s="250">
        <f t="shared" si="1"/>
        <v>76.540050727503029</v>
      </c>
      <c r="L32" s="250">
        <f t="shared" si="1"/>
        <v>74.754470123316281</v>
      </c>
      <c r="M32" s="250">
        <f t="shared" si="1"/>
        <v>74.807152091864907</v>
      </c>
      <c r="N32" s="250">
        <f t="shared" si="1"/>
        <v>73.095524848350649</v>
      </c>
      <c r="O32" s="250">
        <f t="shared" si="1"/>
        <v>72.452276229284223</v>
      </c>
      <c r="P32" s="250">
        <f t="shared" si="1"/>
        <v>73.122968863089881</v>
      </c>
      <c r="Q32" s="250">
        <f t="shared" si="1"/>
        <v>74.994337429378419</v>
      </c>
      <c r="R32" s="250">
        <f t="shared" si="1"/>
        <v>74.177063115601413</v>
      </c>
      <c r="S32" s="250">
        <f t="shared" si="1"/>
        <v>74.4637164477532</v>
      </c>
      <c r="T32" s="250">
        <f t="shared" si="5"/>
        <v>76.770100436997367</v>
      </c>
      <c r="V32" s="255" t="s">
        <v>55</v>
      </c>
      <c r="X32" s="253">
        <v>68434.345244798373</v>
      </c>
      <c r="Y32" s="253">
        <v>74956.692623465977</v>
      </c>
      <c r="Z32" s="253">
        <v>75555.438918133586</v>
      </c>
      <c r="AA32" s="253">
        <v>76540.050727503025</v>
      </c>
      <c r="AB32" s="253">
        <v>74754.470123316278</v>
      </c>
      <c r="AC32" s="253">
        <v>74807.152091864904</v>
      </c>
      <c r="AD32" s="253">
        <v>73095.524848350644</v>
      </c>
      <c r="AE32" s="253">
        <v>72452.276229284224</v>
      </c>
      <c r="AF32" s="253">
        <v>73122.968863089875</v>
      </c>
      <c r="AG32" s="253">
        <v>74994.337429378415</v>
      </c>
      <c r="AH32" s="253">
        <v>74177.063115601413</v>
      </c>
      <c r="AI32" s="253">
        <v>74463.716447753206</v>
      </c>
      <c r="AJ32" s="253">
        <v>76770.100436997367</v>
      </c>
    </row>
    <row r="33" spans="2:36" ht="15" x14ac:dyDescent="0.2">
      <c r="B33" s="14"/>
      <c r="C33" s="121" t="s">
        <v>56</v>
      </c>
      <c r="D33" s="44"/>
      <c r="E33" s="44"/>
      <c r="F33" s="86"/>
      <c r="G33" s="254">
        <f t="shared" si="2"/>
        <v>57.38685812826045</v>
      </c>
      <c r="H33" s="254">
        <f t="shared" si="3"/>
        <v>58.184066227489673</v>
      </c>
      <c r="I33" s="254">
        <f t="shared" si="4"/>
        <v>58.676895616758472</v>
      </c>
      <c r="K33" s="250">
        <f t="shared" si="1"/>
        <v>58.150506646785281</v>
      </c>
      <c r="L33" s="250">
        <f t="shared" si="1"/>
        <v>57.534238640910637</v>
      </c>
      <c r="M33" s="250">
        <f t="shared" si="1"/>
        <v>56.657146650202542</v>
      </c>
      <c r="N33" s="250">
        <f t="shared" si="1"/>
        <v>55.923295638063571</v>
      </c>
      <c r="O33" s="250">
        <f t="shared" si="1"/>
        <v>54.967753534174335</v>
      </c>
      <c r="P33" s="250">
        <f t="shared" si="1"/>
        <v>55.400648798465951</v>
      </c>
      <c r="Q33" s="250">
        <f t="shared" si="1"/>
        <v>56.612642340282285</v>
      </c>
      <c r="R33" s="250">
        <f t="shared" si="1"/>
        <v>57.877222773547444</v>
      </c>
      <c r="S33" s="250">
        <f t="shared" si="1"/>
        <v>58.915921409711302</v>
      </c>
      <c r="T33" s="250">
        <f t="shared" si="5"/>
        <v>61.043495533355845</v>
      </c>
      <c r="V33" s="255" t="s">
        <v>400</v>
      </c>
      <c r="X33" s="253">
        <v>57386.85812826045</v>
      </c>
      <c r="Y33" s="253">
        <v>58184.066227489675</v>
      </c>
      <c r="Z33" s="253">
        <v>58676.895616758469</v>
      </c>
      <c r="AA33" s="253">
        <v>58150.506646785281</v>
      </c>
      <c r="AB33" s="253">
        <v>57534.23864091064</v>
      </c>
      <c r="AC33" s="253">
        <v>56657.146650202543</v>
      </c>
      <c r="AD33" s="253">
        <v>55923.295638063573</v>
      </c>
      <c r="AE33" s="253">
        <v>54967.753534174335</v>
      </c>
      <c r="AF33" s="253">
        <v>55400.648798465954</v>
      </c>
      <c r="AG33" s="253">
        <v>56612.642340282284</v>
      </c>
      <c r="AH33" s="253">
        <v>57877.222773547444</v>
      </c>
      <c r="AI33" s="253">
        <v>58915.9214097113</v>
      </c>
      <c r="AJ33" s="253">
        <v>61043.495533355846</v>
      </c>
    </row>
    <row r="34" spans="2:36" ht="15" x14ac:dyDescent="0.2">
      <c r="B34" s="14"/>
      <c r="C34" s="121" t="s">
        <v>57</v>
      </c>
      <c r="D34" s="44"/>
      <c r="E34" s="44"/>
      <c r="F34" s="86"/>
      <c r="G34" s="254">
        <f t="shared" si="2"/>
        <v>19.076699409153036</v>
      </c>
      <c r="H34" s="254">
        <f t="shared" si="3"/>
        <v>19.82985514364</v>
      </c>
      <c r="I34" s="254">
        <f t="shared" si="4"/>
        <v>20.431861602241312</v>
      </c>
      <c r="K34" s="250">
        <f t="shared" si="1"/>
        <v>20.681568175458057</v>
      </c>
      <c r="L34" s="250">
        <f t="shared" si="1"/>
        <v>20.590829295826786</v>
      </c>
      <c r="M34" s="250">
        <f t="shared" si="1"/>
        <v>20.363568417145355</v>
      </c>
      <c r="N34" s="250">
        <f t="shared" si="1"/>
        <v>20.011669451023895</v>
      </c>
      <c r="O34" s="250">
        <f t="shared" si="1"/>
        <v>19.492070527361626</v>
      </c>
      <c r="P34" s="250">
        <f t="shared" si="1"/>
        <v>18.881903136894014</v>
      </c>
      <c r="Q34" s="250">
        <f t="shared" si="1"/>
        <v>19.363950863981987</v>
      </c>
      <c r="R34" s="250">
        <f t="shared" si="1"/>
        <v>19.278685524000043</v>
      </c>
      <c r="S34" s="250">
        <f t="shared" si="1"/>
        <v>19.471090488666501</v>
      </c>
      <c r="T34" s="250">
        <f t="shared" si="5"/>
        <v>20.122093404973949</v>
      </c>
      <c r="V34" s="255" t="s">
        <v>57</v>
      </c>
      <c r="X34" s="253">
        <v>19076.699409153036</v>
      </c>
      <c r="Y34" s="253">
        <v>19829.855143640001</v>
      </c>
      <c r="Z34" s="253">
        <v>20431.861602241312</v>
      </c>
      <c r="AA34" s="253">
        <v>20681.568175458058</v>
      </c>
      <c r="AB34" s="253">
        <v>20590.829295826785</v>
      </c>
      <c r="AC34" s="253">
        <v>20363.568417145354</v>
      </c>
      <c r="AD34" s="253">
        <v>20011.669451023896</v>
      </c>
      <c r="AE34" s="253">
        <v>19492.070527361626</v>
      </c>
      <c r="AF34" s="253">
        <v>18881.903136894012</v>
      </c>
      <c r="AG34" s="253">
        <v>19363.950863981987</v>
      </c>
      <c r="AH34" s="253">
        <v>19278.685524000044</v>
      </c>
      <c r="AI34" s="253">
        <v>19471.090488666501</v>
      </c>
      <c r="AJ34" s="253">
        <v>20122.093404973948</v>
      </c>
    </row>
    <row r="35" spans="2:36" ht="15" x14ac:dyDescent="0.2">
      <c r="B35" s="14"/>
      <c r="C35" s="121" t="s">
        <v>58</v>
      </c>
      <c r="D35" s="44"/>
      <c r="E35" s="44"/>
      <c r="F35" s="86"/>
      <c r="G35" s="254">
        <f t="shared" si="2"/>
        <v>164.52321228398168</v>
      </c>
      <c r="H35" s="254">
        <f t="shared" si="3"/>
        <v>166.76280096777202</v>
      </c>
      <c r="I35" s="254">
        <f t="shared" si="4"/>
        <v>175.25191382358094</v>
      </c>
      <c r="K35" s="250">
        <f t="shared" si="1"/>
        <v>173.36830866044119</v>
      </c>
      <c r="L35" s="250">
        <f t="shared" si="1"/>
        <v>167.26871359473375</v>
      </c>
      <c r="M35" s="250">
        <f t="shared" si="1"/>
        <v>165.58373264031141</v>
      </c>
      <c r="N35" s="250">
        <f t="shared" si="1"/>
        <v>164.03145281247282</v>
      </c>
      <c r="O35" s="250">
        <f t="shared" si="1"/>
        <v>161.02153846606228</v>
      </c>
      <c r="P35" s="250">
        <f t="shared" si="1"/>
        <v>162.29187854898822</v>
      </c>
      <c r="Q35" s="250">
        <f t="shared" si="1"/>
        <v>165.22826486685304</v>
      </c>
      <c r="R35" s="250">
        <f t="shared" si="1"/>
        <v>170.37910503291258</v>
      </c>
      <c r="S35" s="250">
        <f t="shared" si="1"/>
        <v>172.46352978478308</v>
      </c>
      <c r="T35" s="250">
        <f t="shared" si="5"/>
        <v>182.16663502142399</v>
      </c>
      <c r="V35" s="255" t="s">
        <v>402</v>
      </c>
      <c r="X35" s="253">
        <v>164523.21228398167</v>
      </c>
      <c r="Y35" s="253">
        <v>166762.80096777203</v>
      </c>
      <c r="Z35" s="253">
        <v>175251.91382358092</v>
      </c>
      <c r="AA35" s="253">
        <v>173368.30866044119</v>
      </c>
      <c r="AB35" s="253">
        <v>167268.71359473377</v>
      </c>
      <c r="AC35" s="253">
        <v>165583.73264031141</v>
      </c>
      <c r="AD35" s="253">
        <v>164031.45281247282</v>
      </c>
      <c r="AE35" s="253">
        <v>161021.53846606228</v>
      </c>
      <c r="AF35" s="253">
        <v>162291.87854898823</v>
      </c>
      <c r="AG35" s="253">
        <v>165228.26486685305</v>
      </c>
      <c r="AH35" s="253">
        <v>170379.10503291257</v>
      </c>
      <c r="AI35" s="253">
        <v>172463.52978478308</v>
      </c>
      <c r="AJ35" s="253">
        <v>182166.63502142398</v>
      </c>
    </row>
    <row r="36" spans="2:36" ht="15" x14ac:dyDescent="0.2">
      <c r="B36" s="14"/>
      <c r="C36" s="121" t="s">
        <v>59</v>
      </c>
      <c r="D36" s="44"/>
      <c r="E36" s="44"/>
      <c r="F36" s="86"/>
      <c r="G36" s="254">
        <f t="shared" si="2"/>
        <v>62.659074161364821</v>
      </c>
      <c r="H36" s="254">
        <f t="shared" si="3"/>
        <v>64.398355545143801</v>
      </c>
      <c r="I36" s="254">
        <f t="shared" si="4"/>
        <v>66.56676669144322</v>
      </c>
      <c r="K36" s="250">
        <f t="shared" si="1"/>
        <v>66.64682609078551</v>
      </c>
      <c r="L36" s="250">
        <f t="shared" si="1"/>
        <v>65.108351996861344</v>
      </c>
      <c r="M36" s="250">
        <f t="shared" si="1"/>
        <v>63.581858651349158</v>
      </c>
      <c r="N36" s="250">
        <f t="shared" si="1"/>
        <v>62.348372338214553</v>
      </c>
      <c r="O36" s="250">
        <f t="shared" si="1"/>
        <v>61.425474583576829</v>
      </c>
      <c r="P36" s="250">
        <f t="shared" si="1"/>
        <v>60.232432029473216</v>
      </c>
      <c r="Q36" s="250">
        <f t="shared" si="1"/>
        <v>60.38495450445987</v>
      </c>
      <c r="R36" s="250">
        <f t="shared" si="1"/>
        <v>59.085392871436142</v>
      </c>
      <c r="S36" s="250">
        <f t="shared" si="1"/>
        <v>59.143897195661758</v>
      </c>
      <c r="T36" s="250">
        <f t="shared" si="5"/>
        <v>59.510524115224676</v>
      </c>
      <c r="V36" s="255" t="s">
        <v>59</v>
      </c>
      <c r="X36" s="253">
        <v>62659.074161364821</v>
      </c>
      <c r="Y36" s="253">
        <v>64398.355545143801</v>
      </c>
      <c r="Z36" s="253">
        <v>66566.766691443219</v>
      </c>
      <c r="AA36" s="253">
        <v>66646.826090785515</v>
      </c>
      <c r="AB36" s="253">
        <v>65108.351996861347</v>
      </c>
      <c r="AC36" s="253">
        <v>63581.858651349161</v>
      </c>
      <c r="AD36" s="253">
        <v>62348.372338214554</v>
      </c>
      <c r="AE36" s="253">
        <v>61425.474583576826</v>
      </c>
      <c r="AF36" s="253">
        <v>60232.432029473217</v>
      </c>
      <c r="AG36" s="253">
        <v>60384.954504459871</v>
      </c>
      <c r="AH36" s="253">
        <v>59085.392871436139</v>
      </c>
      <c r="AI36" s="253">
        <v>59143.897195661761</v>
      </c>
      <c r="AJ36" s="253">
        <v>59510.524115224674</v>
      </c>
    </row>
    <row r="37" spans="2:36" ht="15" x14ac:dyDescent="0.2">
      <c r="B37" s="14"/>
      <c r="C37" s="121" t="s">
        <v>60</v>
      </c>
      <c r="D37" s="44"/>
      <c r="E37" s="44"/>
      <c r="F37" s="86"/>
      <c r="G37" s="254">
        <f t="shared" si="2"/>
        <v>78.333177608649109</v>
      </c>
      <c r="H37" s="254">
        <f t="shared" si="3"/>
        <v>76.444090036297709</v>
      </c>
      <c r="I37" s="254">
        <f t="shared" si="4"/>
        <v>76.692491431050811</v>
      </c>
      <c r="K37" s="250">
        <f t="shared" si="1"/>
        <v>75.962045577047746</v>
      </c>
      <c r="L37" s="250">
        <f t="shared" si="1"/>
        <v>75.243524636447404</v>
      </c>
      <c r="M37" s="250">
        <f t="shared" si="1"/>
        <v>73.742552882027582</v>
      </c>
      <c r="N37" s="250">
        <f t="shared" si="1"/>
        <v>72.471590092384531</v>
      </c>
      <c r="O37" s="250">
        <f t="shared" si="1"/>
        <v>70.55836372092547</v>
      </c>
      <c r="P37" s="250">
        <f t="shared" si="1"/>
        <v>70.252818323975859</v>
      </c>
      <c r="Q37" s="250">
        <f t="shared" si="1"/>
        <v>72.023474527670999</v>
      </c>
      <c r="R37" s="250">
        <f t="shared" si="1"/>
        <v>71.767758769497334</v>
      </c>
      <c r="S37" s="250">
        <f t="shared" si="1"/>
        <v>70.462149442616848</v>
      </c>
      <c r="T37" s="250">
        <f t="shared" si="5"/>
        <v>73.500372951271174</v>
      </c>
      <c r="V37" s="255" t="s">
        <v>60</v>
      </c>
      <c r="X37" s="253">
        <v>78333.177608649115</v>
      </c>
      <c r="Y37" s="253">
        <v>76444.090036297712</v>
      </c>
      <c r="Z37" s="253">
        <v>76692.491431050817</v>
      </c>
      <c r="AA37" s="253">
        <v>75962.045577047742</v>
      </c>
      <c r="AB37" s="253">
        <v>75243.524636447401</v>
      </c>
      <c r="AC37" s="253">
        <v>73742.552882027579</v>
      </c>
      <c r="AD37" s="253">
        <v>72471.590092384533</v>
      </c>
      <c r="AE37" s="253">
        <v>70558.363720925467</v>
      </c>
      <c r="AF37" s="253">
        <v>70252.818323975865</v>
      </c>
      <c r="AG37" s="253">
        <v>72023.474527671002</v>
      </c>
      <c r="AH37" s="253">
        <v>71767.758769497334</v>
      </c>
      <c r="AI37" s="253">
        <v>70462.14944261685</v>
      </c>
      <c r="AJ37" s="253">
        <v>73500.372951271172</v>
      </c>
    </row>
    <row r="38" spans="2:36" ht="15" x14ac:dyDescent="0.2">
      <c r="B38" s="14"/>
      <c r="C38" s="121" t="s">
        <v>61</v>
      </c>
      <c r="D38" s="44"/>
      <c r="E38" s="44"/>
      <c r="F38" s="86"/>
      <c r="G38" s="254">
        <f t="shared" si="2"/>
        <v>41.142191265273105</v>
      </c>
      <c r="H38" s="254">
        <f t="shared" si="3"/>
        <v>41.895068524783163</v>
      </c>
      <c r="I38" s="254">
        <f t="shared" si="4"/>
        <v>43.127947039011758</v>
      </c>
      <c r="K38" s="250">
        <f t="shared" si="1"/>
        <v>42.74468055619117</v>
      </c>
      <c r="L38" s="250">
        <f t="shared" si="1"/>
        <v>42.551661194986025</v>
      </c>
      <c r="M38" s="250">
        <f t="shared" si="1"/>
        <v>41.376635101283306</v>
      </c>
      <c r="N38" s="250">
        <f t="shared" si="1"/>
        <v>40.509642372867674</v>
      </c>
      <c r="O38" s="250">
        <f t="shared" si="1"/>
        <v>39.335417825179768</v>
      </c>
      <c r="P38" s="250">
        <f t="shared" si="1"/>
        <v>38.732558595189488</v>
      </c>
      <c r="Q38" s="250">
        <f t="shared" si="1"/>
        <v>39.664145551561106</v>
      </c>
      <c r="R38" s="250">
        <f t="shared" si="1"/>
        <v>38.765897480763186</v>
      </c>
      <c r="S38" s="250">
        <f t="shared" si="1"/>
        <v>39.023185853582177</v>
      </c>
      <c r="T38" s="250">
        <f t="shared" si="5"/>
        <v>39.591102405179292</v>
      </c>
      <c r="V38" s="255" t="s">
        <v>61</v>
      </c>
      <c r="X38" s="253">
        <v>41142.191265273104</v>
      </c>
      <c r="Y38" s="253">
        <v>41895.068524783164</v>
      </c>
      <c r="Z38" s="253">
        <v>43127.947039011757</v>
      </c>
      <c r="AA38" s="253">
        <v>42744.680556191168</v>
      </c>
      <c r="AB38" s="253">
        <v>42551.661194986023</v>
      </c>
      <c r="AC38" s="253">
        <v>41376.635101283304</v>
      </c>
      <c r="AD38" s="253">
        <v>40509.642372867675</v>
      </c>
      <c r="AE38" s="253">
        <v>39335.417825179771</v>
      </c>
      <c r="AF38" s="253">
        <v>38732.55859518949</v>
      </c>
      <c r="AG38" s="253">
        <v>39664.145551561109</v>
      </c>
      <c r="AH38" s="253">
        <v>38765.897480763189</v>
      </c>
      <c r="AI38" s="253">
        <v>39023.185853582174</v>
      </c>
      <c r="AJ38" s="253">
        <v>39591.102405179292</v>
      </c>
    </row>
    <row r="39" spans="2:36" ht="15" x14ac:dyDescent="0.2">
      <c r="B39" s="14"/>
      <c r="C39" s="121" t="s">
        <v>62</v>
      </c>
      <c r="D39" s="44"/>
      <c r="E39" s="44"/>
      <c r="F39" s="86"/>
      <c r="G39" s="254">
        <f t="shared" si="2"/>
        <v>61.962616681466358</v>
      </c>
      <c r="H39" s="254">
        <f t="shared" si="3"/>
        <v>64.596874464372831</v>
      </c>
      <c r="I39" s="254">
        <f t="shared" si="4"/>
        <v>67.035152161275875</v>
      </c>
      <c r="K39" s="250">
        <f t="shared" si="1"/>
        <v>64.573081735866424</v>
      </c>
      <c r="L39" s="250">
        <f t="shared" si="1"/>
        <v>62.090345301551849</v>
      </c>
      <c r="M39" s="250">
        <f t="shared" si="1"/>
        <v>61.138301968510248</v>
      </c>
      <c r="N39" s="250">
        <f t="shared" si="1"/>
        <v>60.244697218208266</v>
      </c>
      <c r="O39" s="250">
        <f t="shared" si="1"/>
        <v>58.090662535906155</v>
      </c>
      <c r="P39" s="250">
        <f t="shared" si="1"/>
        <v>57.811061223890839</v>
      </c>
      <c r="Q39" s="250">
        <f t="shared" si="1"/>
        <v>59.368625837843126</v>
      </c>
      <c r="R39" s="250">
        <f t="shared" si="1"/>
        <v>59.36822233587062</v>
      </c>
      <c r="S39" s="250">
        <f t="shared" si="1"/>
        <v>60.946566267733274</v>
      </c>
      <c r="T39" s="250">
        <f t="shared" si="5"/>
        <v>66.240569663847893</v>
      </c>
      <c r="V39" s="255" t="s">
        <v>62</v>
      </c>
      <c r="X39" s="253">
        <v>61962.616681466359</v>
      </c>
      <c r="Y39" s="253">
        <v>64596.874464372835</v>
      </c>
      <c r="Z39" s="253">
        <v>67035.152161275881</v>
      </c>
      <c r="AA39" s="253">
        <v>64573.081735866421</v>
      </c>
      <c r="AB39" s="253">
        <v>62090.345301551846</v>
      </c>
      <c r="AC39" s="253">
        <v>61138.301968510248</v>
      </c>
      <c r="AD39" s="253">
        <v>60244.697218208268</v>
      </c>
      <c r="AE39" s="253">
        <v>58090.662535906158</v>
      </c>
      <c r="AF39" s="253">
        <v>57811.061223890836</v>
      </c>
      <c r="AG39" s="253">
        <v>59368.625837843123</v>
      </c>
      <c r="AH39" s="253">
        <v>59368.222335870618</v>
      </c>
      <c r="AI39" s="253">
        <v>60946.566267733273</v>
      </c>
      <c r="AJ39" s="253">
        <v>66240.569663847898</v>
      </c>
    </row>
    <row r="40" spans="2:36" ht="15" x14ac:dyDescent="0.2">
      <c r="B40" s="14"/>
      <c r="C40" s="121" t="s">
        <v>63</v>
      </c>
      <c r="D40" s="44"/>
      <c r="E40" s="44"/>
      <c r="F40" s="86"/>
      <c r="G40" s="254">
        <f t="shared" si="2"/>
        <v>58.542637880193077</v>
      </c>
      <c r="H40" s="254">
        <f t="shared" si="3"/>
        <v>54.811732441309658</v>
      </c>
      <c r="I40" s="254">
        <f t="shared" si="4"/>
        <v>54.785299022752312</v>
      </c>
      <c r="K40" s="250">
        <f t="shared" si="1"/>
        <v>55.278441159197364</v>
      </c>
      <c r="L40" s="250">
        <f t="shared" si="1"/>
        <v>54.787689484371029</v>
      </c>
      <c r="M40" s="250">
        <f t="shared" si="1"/>
        <v>53.850618667293261</v>
      </c>
      <c r="N40" s="250">
        <f t="shared" si="1"/>
        <v>52.980137510847257</v>
      </c>
      <c r="O40" s="250">
        <f t="shared" si="1"/>
        <v>50.723119954438573</v>
      </c>
      <c r="P40" s="250">
        <f t="shared" si="1"/>
        <v>50.750708199897616</v>
      </c>
      <c r="Q40" s="250">
        <f t="shared" si="1"/>
        <v>51.769370004125932</v>
      </c>
      <c r="R40" s="250">
        <f t="shared" si="1"/>
        <v>51.724985749004283</v>
      </c>
      <c r="S40" s="250">
        <f t="shared" si="1"/>
        <v>52.383736903184662</v>
      </c>
      <c r="T40" s="250">
        <f t="shared" si="5"/>
        <v>52.295255004120435</v>
      </c>
      <c r="V40" s="255" t="s">
        <v>63</v>
      </c>
      <c r="X40" s="253">
        <v>58542.637880193077</v>
      </c>
      <c r="Y40" s="253">
        <v>54811.732441309658</v>
      </c>
      <c r="Z40" s="253">
        <v>54785.299022752311</v>
      </c>
      <c r="AA40" s="253">
        <v>55278.441159197362</v>
      </c>
      <c r="AB40" s="253">
        <v>54787.689484371032</v>
      </c>
      <c r="AC40" s="253">
        <v>53850.61866729326</v>
      </c>
      <c r="AD40" s="253">
        <v>52980.137510847257</v>
      </c>
      <c r="AE40" s="253">
        <v>50723.119954438574</v>
      </c>
      <c r="AF40" s="253">
        <v>50750.708199897614</v>
      </c>
      <c r="AG40" s="253">
        <v>51769.370004125929</v>
      </c>
      <c r="AH40" s="253">
        <v>51724.985749004285</v>
      </c>
      <c r="AI40" s="253">
        <v>52383.736903184661</v>
      </c>
      <c r="AJ40" s="253">
        <v>52295.255004120438</v>
      </c>
    </row>
    <row r="41" spans="2:36" ht="15" x14ac:dyDescent="0.2">
      <c r="B41" s="14"/>
      <c r="C41" s="121" t="s">
        <v>64</v>
      </c>
      <c r="D41" s="44"/>
      <c r="E41" s="44"/>
      <c r="F41" s="86"/>
      <c r="G41" s="254">
        <f t="shared" si="2"/>
        <v>243.51062588710408</v>
      </c>
      <c r="H41" s="254">
        <f t="shared" si="3"/>
        <v>245.83759358808743</v>
      </c>
      <c r="I41" s="254">
        <f t="shared" si="4"/>
        <v>251.85866798095992</v>
      </c>
      <c r="K41" s="250">
        <f t="shared" si="1"/>
        <v>249.1544083076117</v>
      </c>
      <c r="L41" s="250">
        <f t="shared" si="1"/>
        <v>247.28308686819236</v>
      </c>
      <c r="M41" s="250">
        <f t="shared" si="1"/>
        <v>239.40291554665234</v>
      </c>
      <c r="N41" s="250">
        <f t="shared" si="1"/>
        <v>234.44229099466844</v>
      </c>
      <c r="O41" s="250">
        <f t="shared" si="1"/>
        <v>228.94200564680838</v>
      </c>
      <c r="P41" s="250">
        <f t="shared" si="1"/>
        <v>228.27769267791979</v>
      </c>
      <c r="Q41" s="250">
        <f t="shared" si="1"/>
        <v>230.62466698157846</v>
      </c>
      <c r="R41" s="250">
        <f t="shared" si="1"/>
        <v>232.59277334184137</v>
      </c>
      <c r="S41" s="250">
        <f t="shared" si="1"/>
        <v>234.99210711075148</v>
      </c>
      <c r="T41" s="250">
        <f t="shared" si="5"/>
        <v>229.88666185178963</v>
      </c>
      <c r="V41" s="258" t="s">
        <v>401</v>
      </c>
      <c r="X41" s="253">
        <v>243510.62588710408</v>
      </c>
      <c r="Y41" s="253">
        <v>245837.59358808742</v>
      </c>
      <c r="Z41" s="253">
        <v>251858.66798095993</v>
      </c>
      <c r="AA41" s="253">
        <v>249154.40830761171</v>
      </c>
      <c r="AB41" s="253">
        <v>247283.08686819236</v>
      </c>
      <c r="AC41" s="253">
        <v>239402.91554665234</v>
      </c>
      <c r="AD41" s="253">
        <v>234442.29099466844</v>
      </c>
      <c r="AE41" s="253">
        <v>228942.00564680839</v>
      </c>
      <c r="AF41" s="253">
        <v>228277.69267791978</v>
      </c>
      <c r="AG41" s="253">
        <v>230624.66698157846</v>
      </c>
      <c r="AH41" s="253">
        <v>232592.77334184136</v>
      </c>
      <c r="AI41" s="253">
        <v>234992.10711075147</v>
      </c>
      <c r="AJ41" s="253">
        <v>229886.66185178963</v>
      </c>
    </row>
    <row r="42" spans="2:36" ht="15" x14ac:dyDescent="0.2">
      <c r="B42" s="14"/>
      <c r="C42" s="121" t="s">
        <v>344</v>
      </c>
      <c r="D42" s="44"/>
      <c r="E42" s="44"/>
      <c r="F42" s="86"/>
      <c r="G42" s="254">
        <f t="shared" si="2"/>
        <v>13.241553268354698</v>
      </c>
      <c r="H42" s="254">
        <f t="shared" si="3"/>
        <v>13.913576465555311</v>
      </c>
      <c r="I42" s="254">
        <f t="shared" si="4"/>
        <v>13.97119598845021</v>
      </c>
      <c r="K42" s="250">
        <f t="shared" si="1"/>
        <v>14.180584335667877</v>
      </c>
      <c r="L42" s="250">
        <f t="shared" si="1"/>
        <v>14.271509808713473</v>
      </c>
      <c r="M42" s="250">
        <f t="shared" si="1"/>
        <v>14.315587132099528</v>
      </c>
      <c r="N42" s="250">
        <f t="shared" si="1"/>
        <v>14.159125064201838</v>
      </c>
      <c r="O42" s="250">
        <f t="shared" si="1"/>
        <v>14.028019824416431</v>
      </c>
      <c r="P42" s="250">
        <f t="shared" si="1"/>
        <v>13.961212941815967</v>
      </c>
      <c r="Q42" s="250">
        <f t="shared" si="1"/>
        <v>14.269155414881709</v>
      </c>
      <c r="R42" s="250">
        <f t="shared" si="1"/>
        <v>14.451776738023655</v>
      </c>
      <c r="S42" s="250">
        <f t="shared" si="1"/>
        <v>14.707632222600449</v>
      </c>
      <c r="T42" s="250">
        <f t="shared" si="5"/>
        <v>13.449946077257154</v>
      </c>
      <c r="V42" s="258" t="s">
        <v>404</v>
      </c>
      <c r="X42" s="253">
        <v>13241.553268354699</v>
      </c>
      <c r="Y42" s="253">
        <v>13913.57646555531</v>
      </c>
      <c r="Z42" s="253">
        <v>13971.19598845021</v>
      </c>
      <c r="AA42" s="253">
        <v>14180.584335667878</v>
      </c>
      <c r="AB42" s="253">
        <v>14271.509808713474</v>
      </c>
      <c r="AC42" s="253">
        <v>14315.587132099528</v>
      </c>
      <c r="AD42" s="253">
        <v>14159.125064201839</v>
      </c>
      <c r="AE42" s="253">
        <v>14028.019824416431</v>
      </c>
      <c r="AF42" s="253">
        <v>13961.212941815967</v>
      </c>
      <c r="AG42" s="253">
        <v>14269.155414881709</v>
      </c>
      <c r="AH42" s="253">
        <v>14451.776738023655</v>
      </c>
      <c r="AI42" s="253">
        <v>14707.632222600449</v>
      </c>
      <c r="AJ42" s="253">
        <v>13449.946077257155</v>
      </c>
    </row>
    <row r="43" spans="2:36" ht="15" x14ac:dyDescent="0.2">
      <c r="B43" s="14"/>
      <c r="C43" s="121" t="s">
        <v>65</v>
      </c>
      <c r="D43" s="44"/>
      <c r="E43" s="44"/>
      <c r="F43" s="86"/>
      <c r="G43" s="254">
        <f t="shared" si="2"/>
        <v>102.81739561935089</v>
      </c>
      <c r="H43" s="254">
        <f t="shared" si="3"/>
        <v>107.70876601590385</v>
      </c>
      <c r="I43" s="254">
        <f t="shared" si="4"/>
        <v>110.63143514981525</v>
      </c>
      <c r="K43" s="250">
        <f t="shared" si="1"/>
        <v>109.99595277495867</v>
      </c>
      <c r="L43" s="250">
        <f t="shared" si="1"/>
        <v>108.15146073253278</v>
      </c>
      <c r="M43" s="250">
        <f t="shared" si="1"/>
        <v>105.67299288473363</v>
      </c>
      <c r="N43" s="250">
        <f t="shared" si="1"/>
        <v>105.18824902815106</v>
      </c>
      <c r="O43" s="250">
        <f t="shared" si="1"/>
        <v>109.88454516283734</v>
      </c>
      <c r="P43" s="250">
        <f t="shared" si="1"/>
        <v>109.50370788581736</v>
      </c>
      <c r="Q43" s="250">
        <f t="shared" si="1"/>
        <v>112.88558325817611</v>
      </c>
      <c r="R43" s="250">
        <f t="shared" si="1"/>
        <v>114.22557482209257</v>
      </c>
      <c r="S43" s="250">
        <f t="shared" si="1"/>
        <v>116.30735687125363</v>
      </c>
      <c r="T43" s="250">
        <f t="shared" si="5"/>
        <v>117.46305183130252</v>
      </c>
      <c r="V43" s="255" t="s">
        <v>65</v>
      </c>
      <c r="X43" s="253">
        <v>102817.39561935089</v>
      </c>
      <c r="Y43" s="253">
        <v>107708.76601590385</v>
      </c>
      <c r="Z43" s="253">
        <v>110631.43514981524</v>
      </c>
      <c r="AA43" s="253">
        <v>109995.95277495867</v>
      </c>
      <c r="AB43" s="253">
        <v>108151.46073253278</v>
      </c>
      <c r="AC43" s="253">
        <v>105672.99288473363</v>
      </c>
      <c r="AD43" s="253">
        <v>105188.24902815107</v>
      </c>
      <c r="AE43" s="253">
        <v>109884.54516283734</v>
      </c>
      <c r="AF43" s="253">
        <v>109503.70788581736</v>
      </c>
      <c r="AG43" s="253">
        <v>112885.58325817611</v>
      </c>
      <c r="AH43" s="253">
        <v>114225.57482209257</v>
      </c>
      <c r="AI43" s="253">
        <v>116307.35687125364</v>
      </c>
      <c r="AJ43" s="253">
        <v>117463.05183130252</v>
      </c>
    </row>
    <row r="44" spans="2:36" ht="15" x14ac:dyDescent="0.2">
      <c r="B44" s="14"/>
      <c r="C44" s="121" t="s">
        <v>66</v>
      </c>
      <c r="D44" s="44"/>
      <c r="E44" s="44"/>
      <c r="F44" s="86"/>
      <c r="G44" s="254">
        <f t="shared" si="2"/>
        <v>189.74347756203576</v>
      </c>
      <c r="H44" s="254">
        <f t="shared" si="3"/>
        <v>195.9541216979282</v>
      </c>
      <c r="I44" s="254">
        <f t="shared" si="4"/>
        <v>200.55968579108304</v>
      </c>
      <c r="K44" s="250">
        <f t="shared" si="1"/>
        <v>198.44659684101637</v>
      </c>
      <c r="L44" s="250">
        <f t="shared" si="1"/>
        <v>195.5988205611439</v>
      </c>
      <c r="M44" s="250">
        <f t="shared" si="1"/>
        <v>191.50426859637685</v>
      </c>
      <c r="N44" s="250">
        <f t="shared" si="1"/>
        <v>188.59577429511975</v>
      </c>
      <c r="O44" s="250">
        <f t="shared" si="1"/>
        <v>183.27685780343913</v>
      </c>
      <c r="P44" s="250">
        <f t="shared" si="1"/>
        <v>183.23319041437381</v>
      </c>
      <c r="Q44" s="250">
        <f t="shared" si="1"/>
        <v>186.57491269142508</v>
      </c>
      <c r="R44" s="250">
        <f t="shared" si="1"/>
        <v>184.63717060727836</v>
      </c>
      <c r="S44" s="250">
        <f t="shared" si="1"/>
        <v>184.81591092236161</v>
      </c>
      <c r="T44" s="250">
        <f t="shared" si="5"/>
        <v>191.29453076380798</v>
      </c>
      <c r="V44" s="255" t="s">
        <v>66</v>
      </c>
      <c r="X44" s="253">
        <v>189743.47756203575</v>
      </c>
      <c r="Y44" s="253">
        <v>195954.1216979282</v>
      </c>
      <c r="Z44" s="253">
        <v>200559.68579108303</v>
      </c>
      <c r="AA44" s="253">
        <v>198446.59684101638</v>
      </c>
      <c r="AB44" s="253">
        <v>195598.82056114389</v>
      </c>
      <c r="AC44" s="253">
        <v>191504.26859637685</v>
      </c>
      <c r="AD44" s="253">
        <v>188595.77429511974</v>
      </c>
      <c r="AE44" s="253">
        <v>183276.85780343914</v>
      </c>
      <c r="AF44" s="253">
        <v>183233.19041437382</v>
      </c>
      <c r="AG44" s="253">
        <v>186574.9126914251</v>
      </c>
      <c r="AH44" s="253">
        <v>184637.17060727836</v>
      </c>
      <c r="AI44" s="253">
        <v>184815.9109223616</v>
      </c>
      <c r="AJ44" s="253">
        <v>191294.530763808</v>
      </c>
    </row>
    <row r="45" spans="2:36" ht="15" x14ac:dyDescent="0.2">
      <c r="B45" s="14"/>
      <c r="C45" s="121" t="s">
        <v>67</v>
      </c>
      <c r="D45" s="44"/>
      <c r="E45" s="44"/>
      <c r="F45" s="86"/>
      <c r="G45" s="254">
        <f t="shared" si="2"/>
        <v>268.57376136462671</v>
      </c>
      <c r="H45" s="254">
        <f t="shared" si="3"/>
        <v>273.89722588033192</v>
      </c>
      <c r="I45" s="254">
        <f t="shared" si="4"/>
        <v>278.62912882451923</v>
      </c>
      <c r="K45" s="250">
        <f t="shared" si="1"/>
        <v>279.03444049254796</v>
      </c>
      <c r="L45" s="250">
        <f t="shared" si="1"/>
        <v>272.29217650341707</v>
      </c>
      <c r="M45" s="250">
        <f t="shared" si="1"/>
        <v>266.85464286204751</v>
      </c>
      <c r="N45" s="250">
        <f t="shared" si="1"/>
        <v>265.01519613291913</v>
      </c>
      <c r="O45" s="250">
        <f t="shared" si="1"/>
        <v>267.58002695704391</v>
      </c>
      <c r="P45" s="250">
        <f t="shared" si="1"/>
        <v>267.94075549953664</v>
      </c>
      <c r="Q45" s="250">
        <f t="shared" si="1"/>
        <v>267.31757119488788</v>
      </c>
      <c r="R45" s="250">
        <f t="shared" si="1"/>
        <v>262.28388558608629</v>
      </c>
      <c r="S45" s="250">
        <f t="shared" si="1"/>
        <v>264.7411735326454</v>
      </c>
      <c r="T45" s="250">
        <f t="shared" si="5"/>
        <v>264.17084325410985</v>
      </c>
      <c r="V45" s="255" t="s">
        <v>403</v>
      </c>
      <c r="X45" s="253">
        <v>268573.7613646267</v>
      </c>
      <c r="Y45" s="253">
        <v>273897.22588033194</v>
      </c>
      <c r="Z45" s="253">
        <v>278629.12882451923</v>
      </c>
      <c r="AA45" s="253">
        <v>279034.44049254793</v>
      </c>
      <c r="AB45" s="253">
        <v>272292.17650341708</v>
      </c>
      <c r="AC45" s="253">
        <v>266854.64286204753</v>
      </c>
      <c r="AD45" s="253">
        <v>265015.19613291911</v>
      </c>
      <c r="AE45" s="253">
        <v>267580.02695704391</v>
      </c>
      <c r="AF45" s="253">
        <v>267940.75549953664</v>
      </c>
      <c r="AG45" s="253">
        <v>267317.57119488786</v>
      </c>
      <c r="AH45" s="253">
        <v>262283.88558608631</v>
      </c>
      <c r="AI45" s="253">
        <v>264741.17353264539</v>
      </c>
      <c r="AJ45" s="253">
        <v>264170.84325410984</v>
      </c>
    </row>
    <row r="46" spans="2:36" ht="15" x14ac:dyDescent="0.2">
      <c r="B46" s="14"/>
      <c r="C46" s="121" t="s">
        <v>68</v>
      </c>
      <c r="D46" s="44"/>
      <c r="E46" s="44"/>
      <c r="F46" s="86"/>
      <c r="G46" s="254">
        <f t="shared" si="2"/>
        <v>161.37451196432716</v>
      </c>
      <c r="H46" s="254">
        <f t="shared" si="3"/>
        <v>167.13550736325271</v>
      </c>
      <c r="I46" s="254">
        <f t="shared" si="4"/>
        <v>171.36094388845061</v>
      </c>
      <c r="K46" s="250">
        <f t="shared" ref="K46:K62" si="6">AA46/1000</f>
        <v>171.15878120951959</v>
      </c>
      <c r="L46" s="250">
        <f t="shared" ref="L46:L62" si="7">AB46/1000</f>
        <v>171.95884477073261</v>
      </c>
      <c r="M46" s="250">
        <f t="shared" ref="M46:M62" si="8">AC46/1000</f>
        <v>169.64988362693597</v>
      </c>
      <c r="N46" s="250">
        <f t="shared" ref="N46:N62" si="9">AD46/1000</f>
        <v>168.14499411402929</v>
      </c>
      <c r="O46" s="250">
        <f t="shared" ref="O46:O62" si="10">AE46/1000</f>
        <v>165.85039046935469</v>
      </c>
      <c r="P46" s="250">
        <f t="shared" ref="P46:P62" si="11">AF46/1000</f>
        <v>167.53252439246805</v>
      </c>
      <c r="Q46" s="250">
        <f t="shared" ref="Q46:Q62" si="12">AG46/1000</f>
        <v>169.71272578137746</v>
      </c>
      <c r="R46" s="250">
        <f t="shared" ref="R46:R62" si="13">AH46/1000</f>
        <v>173.45173137471812</v>
      </c>
      <c r="S46" s="250">
        <f t="shared" ref="S46:S62" si="14">AI46/1000</f>
        <v>176.08185169089998</v>
      </c>
      <c r="T46" s="250">
        <f t="shared" si="5"/>
        <v>181.48720422583179</v>
      </c>
      <c r="V46" s="255" t="s">
        <v>68</v>
      </c>
      <c r="X46" s="253">
        <v>161374.51196432716</v>
      </c>
      <c r="Y46" s="253">
        <v>167135.50736325272</v>
      </c>
      <c r="Z46" s="253">
        <v>171360.94388845059</v>
      </c>
      <c r="AA46" s="253">
        <v>171158.7812095196</v>
      </c>
      <c r="AB46" s="253">
        <v>171958.8447707326</v>
      </c>
      <c r="AC46" s="253">
        <v>169649.88362693597</v>
      </c>
      <c r="AD46" s="253">
        <v>168144.99411402928</v>
      </c>
      <c r="AE46" s="253">
        <v>165850.39046935469</v>
      </c>
      <c r="AF46" s="253">
        <v>167532.52439246804</v>
      </c>
      <c r="AG46" s="253">
        <v>169712.72578137746</v>
      </c>
      <c r="AH46" s="253">
        <v>173451.73137471813</v>
      </c>
      <c r="AI46" s="253">
        <v>176081.85169089999</v>
      </c>
      <c r="AJ46" s="253">
        <v>181487.20422583178</v>
      </c>
    </row>
    <row r="47" spans="2:36" ht="15" x14ac:dyDescent="0.2">
      <c r="B47" s="14"/>
      <c r="C47" s="121" t="s">
        <v>69</v>
      </c>
      <c r="D47" s="44"/>
      <c r="E47" s="44"/>
      <c r="F47" s="86"/>
      <c r="G47" s="254">
        <f t="shared" si="2"/>
        <v>37.050527272207084</v>
      </c>
      <c r="H47" s="254">
        <f t="shared" si="3"/>
        <v>37.926564395648406</v>
      </c>
      <c r="I47" s="254">
        <f t="shared" si="4"/>
        <v>38.161478967085081</v>
      </c>
      <c r="K47" s="250">
        <f t="shared" si="6"/>
        <v>37.832192470391846</v>
      </c>
      <c r="L47" s="250">
        <f t="shared" si="7"/>
        <v>36.915843720711962</v>
      </c>
      <c r="M47" s="250">
        <f t="shared" si="8"/>
        <v>35.779785314147894</v>
      </c>
      <c r="N47" s="250">
        <f t="shared" si="9"/>
        <v>34.857032439897708</v>
      </c>
      <c r="O47" s="250">
        <f t="shared" si="10"/>
        <v>33.843541259858178</v>
      </c>
      <c r="P47" s="250">
        <f t="shared" si="11"/>
        <v>33.531065034700944</v>
      </c>
      <c r="Q47" s="250">
        <f t="shared" si="12"/>
        <v>34.141542209809181</v>
      </c>
      <c r="R47" s="250">
        <f t="shared" si="13"/>
        <v>33.594257891759071</v>
      </c>
      <c r="S47" s="250">
        <f t="shared" si="14"/>
        <v>33.670560451483624</v>
      </c>
      <c r="T47" s="250">
        <f t="shared" si="5"/>
        <v>34.045169275818651</v>
      </c>
      <c r="V47" s="255" t="s">
        <v>69</v>
      </c>
      <c r="X47" s="253">
        <v>37050.527272207088</v>
      </c>
      <c r="Y47" s="253">
        <v>37926.564395648405</v>
      </c>
      <c r="Z47" s="253">
        <v>38161.478967085081</v>
      </c>
      <c r="AA47" s="253">
        <v>37832.192470391848</v>
      </c>
      <c r="AB47" s="253">
        <v>36915.843720711964</v>
      </c>
      <c r="AC47" s="253">
        <v>35779.785314147892</v>
      </c>
      <c r="AD47" s="253">
        <v>34857.03243989771</v>
      </c>
      <c r="AE47" s="253">
        <v>33843.541259858175</v>
      </c>
      <c r="AF47" s="253">
        <v>33531.065034700943</v>
      </c>
      <c r="AG47" s="253">
        <v>34141.54220980918</v>
      </c>
      <c r="AH47" s="253">
        <v>33594.257891759073</v>
      </c>
      <c r="AI47" s="253">
        <v>33670.560451483623</v>
      </c>
      <c r="AJ47" s="253">
        <v>34045.169275818655</v>
      </c>
    </row>
    <row r="48" spans="2:36" ht="15" x14ac:dyDescent="0.2">
      <c r="B48" s="14"/>
      <c r="C48" s="121" t="s">
        <v>70</v>
      </c>
      <c r="D48" s="44"/>
      <c r="E48" s="44"/>
      <c r="F48" s="86"/>
      <c r="G48" s="254">
        <f t="shared" si="2"/>
        <v>43.343618549390804</v>
      </c>
      <c r="H48" s="254">
        <f t="shared" si="3"/>
        <v>44.71355002769598</v>
      </c>
      <c r="I48" s="254">
        <f t="shared" si="4"/>
        <v>45.771998914316846</v>
      </c>
      <c r="K48" s="250">
        <f t="shared" si="6"/>
        <v>45.685823666200278</v>
      </c>
      <c r="L48" s="250">
        <f t="shared" si="7"/>
        <v>44.980297505209641</v>
      </c>
      <c r="M48" s="250">
        <f t="shared" si="8"/>
        <v>44.018147434822033</v>
      </c>
      <c r="N48" s="250">
        <f t="shared" si="9"/>
        <v>43.592902709428046</v>
      </c>
      <c r="O48" s="250">
        <f t="shared" si="10"/>
        <v>42.223738093227091</v>
      </c>
      <c r="P48" s="250">
        <f t="shared" si="11"/>
        <v>41.795358276526876</v>
      </c>
      <c r="Q48" s="250">
        <f t="shared" si="12"/>
        <v>43.026517051341663</v>
      </c>
      <c r="R48" s="250">
        <f t="shared" si="13"/>
        <v>42.529695149323075</v>
      </c>
      <c r="S48" s="250">
        <f t="shared" si="14"/>
        <v>43.055211439027943</v>
      </c>
      <c r="T48" s="250">
        <f t="shared" si="5"/>
        <v>44.970064183379741</v>
      </c>
      <c r="V48" s="255" t="s">
        <v>70</v>
      </c>
      <c r="X48" s="253">
        <v>43343.618549390805</v>
      </c>
      <c r="Y48" s="253">
        <v>44713.550027695979</v>
      </c>
      <c r="Z48" s="253">
        <v>45771.99891431685</v>
      </c>
      <c r="AA48" s="253">
        <v>45685.823666200275</v>
      </c>
      <c r="AB48" s="253">
        <v>44980.297505209644</v>
      </c>
      <c r="AC48" s="253">
        <v>44018.147434822036</v>
      </c>
      <c r="AD48" s="253">
        <v>43592.902709428046</v>
      </c>
      <c r="AE48" s="253">
        <v>42223.73809322709</v>
      </c>
      <c r="AF48" s="253">
        <v>41795.358276526873</v>
      </c>
      <c r="AG48" s="253">
        <v>43026.517051341667</v>
      </c>
      <c r="AH48" s="253">
        <v>42529.695149323074</v>
      </c>
      <c r="AI48" s="253">
        <v>43055.211439027946</v>
      </c>
      <c r="AJ48" s="253">
        <v>44970.064183379742</v>
      </c>
    </row>
    <row r="49" spans="1:36" ht="15" x14ac:dyDescent="0.2">
      <c r="B49" s="14"/>
      <c r="C49" s="121" t="s">
        <v>71</v>
      </c>
      <c r="D49" s="44"/>
      <c r="E49" s="44"/>
      <c r="F49" s="86"/>
      <c r="G49" s="254">
        <f t="shared" si="2"/>
        <v>45.496084666163604</v>
      </c>
      <c r="H49" s="254">
        <f t="shared" si="3"/>
        <v>46.914704326026872</v>
      </c>
      <c r="I49" s="254">
        <f t="shared" si="4"/>
        <v>48.603914290874918</v>
      </c>
      <c r="K49" s="250">
        <f t="shared" si="6"/>
        <v>48.242915455989824</v>
      </c>
      <c r="L49" s="250">
        <f t="shared" si="7"/>
        <v>47.385399876074374</v>
      </c>
      <c r="M49" s="250">
        <f t="shared" si="8"/>
        <v>46.365180186977469</v>
      </c>
      <c r="N49" s="250">
        <f t="shared" si="9"/>
        <v>45.474052703718051</v>
      </c>
      <c r="O49" s="250">
        <f t="shared" si="10"/>
        <v>45.055283857334842</v>
      </c>
      <c r="P49" s="250">
        <f t="shared" si="11"/>
        <v>45.337983158145242</v>
      </c>
      <c r="Q49" s="250">
        <f t="shared" si="12"/>
        <v>46.582298089035213</v>
      </c>
      <c r="R49" s="250">
        <f t="shared" si="13"/>
        <v>46.843110684814647</v>
      </c>
      <c r="S49" s="250">
        <f t="shared" si="14"/>
        <v>47.564802231036026</v>
      </c>
      <c r="T49" s="250">
        <f t="shared" si="5"/>
        <v>49.196015558149725</v>
      </c>
      <c r="V49" s="255" t="s">
        <v>71</v>
      </c>
      <c r="X49" s="253">
        <v>45496.084666163602</v>
      </c>
      <c r="Y49" s="253">
        <v>46914.704326026869</v>
      </c>
      <c r="Z49" s="253">
        <v>48603.91429087492</v>
      </c>
      <c r="AA49" s="253">
        <v>48242.915455989823</v>
      </c>
      <c r="AB49" s="253">
        <v>47385.399876074371</v>
      </c>
      <c r="AC49" s="253">
        <v>46365.180186977472</v>
      </c>
      <c r="AD49" s="253">
        <v>45474.052703718051</v>
      </c>
      <c r="AE49" s="253">
        <v>45055.283857334842</v>
      </c>
      <c r="AF49" s="253">
        <v>45337.983158145245</v>
      </c>
      <c r="AG49" s="253">
        <v>46582.298089035212</v>
      </c>
      <c r="AH49" s="253">
        <v>46843.110684814645</v>
      </c>
      <c r="AI49" s="253">
        <v>47564.802231036025</v>
      </c>
      <c r="AJ49" s="253">
        <v>49196.015558149724</v>
      </c>
    </row>
    <row r="50" spans="1:36" ht="15" x14ac:dyDescent="0.2">
      <c r="B50" s="14"/>
      <c r="C50" s="121" t="s">
        <v>72</v>
      </c>
      <c r="D50" s="44"/>
      <c r="E50" s="44"/>
      <c r="F50" s="86"/>
      <c r="G50" s="254">
        <f t="shared" si="2"/>
        <v>53.27448337212838</v>
      </c>
      <c r="H50" s="254">
        <f t="shared" si="3"/>
        <v>54.785617145446764</v>
      </c>
      <c r="I50" s="254">
        <f t="shared" si="4"/>
        <v>55.061695515772485</v>
      </c>
      <c r="K50" s="250">
        <f t="shared" si="6"/>
        <v>55.295935259683304</v>
      </c>
      <c r="L50" s="250">
        <f t="shared" si="7"/>
        <v>54.101438095377354</v>
      </c>
      <c r="M50" s="250">
        <f t="shared" si="8"/>
        <v>53.028281398788536</v>
      </c>
      <c r="N50" s="250">
        <f t="shared" si="9"/>
        <v>52.202467776295364</v>
      </c>
      <c r="O50" s="250">
        <f t="shared" si="10"/>
        <v>49.957392684259965</v>
      </c>
      <c r="P50" s="250">
        <f t="shared" si="11"/>
        <v>49.331977210563075</v>
      </c>
      <c r="Q50" s="250">
        <f t="shared" si="12"/>
        <v>50.2373651498039</v>
      </c>
      <c r="R50" s="250">
        <f t="shared" si="13"/>
        <v>50.168096980050152</v>
      </c>
      <c r="S50" s="250">
        <f t="shared" si="14"/>
        <v>50.214927743755382</v>
      </c>
      <c r="T50" s="250">
        <f t="shared" si="5"/>
        <v>51.224872923636923</v>
      </c>
      <c r="V50" s="255" t="s">
        <v>72</v>
      </c>
      <c r="X50" s="253">
        <v>53274.483372128379</v>
      </c>
      <c r="Y50" s="253">
        <v>54785.617145446762</v>
      </c>
      <c r="Z50" s="253">
        <v>55061.695515772488</v>
      </c>
      <c r="AA50" s="253">
        <v>55295.935259683305</v>
      </c>
      <c r="AB50" s="253">
        <v>54101.438095377351</v>
      </c>
      <c r="AC50" s="253">
        <v>53028.281398788538</v>
      </c>
      <c r="AD50" s="253">
        <v>52202.467776295365</v>
      </c>
      <c r="AE50" s="253">
        <v>49957.392684259961</v>
      </c>
      <c r="AF50" s="253">
        <v>49331.977210563076</v>
      </c>
      <c r="AG50" s="253">
        <v>50237.365149803896</v>
      </c>
      <c r="AH50" s="253">
        <v>50168.096980050148</v>
      </c>
      <c r="AI50" s="253">
        <v>50214.927743755383</v>
      </c>
      <c r="AJ50" s="253">
        <v>51224.872923636925</v>
      </c>
    </row>
    <row r="51" spans="1:36" ht="15" x14ac:dyDescent="0.2">
      <c r="B51" s="14"/>
      <c r="C51" s="121" t="s">
        <v>73</v>
      </c>
      <c r="D51" s="44"/>
      <c r="E51" s="44"/>
      <c r="F51" s="86"/>
      <c r="G51" s="254">
        <f t="shared" si="2"/>
        <v>227.53400003352505</v>
      </c>
      <c r="H51" s="254">
        <f t="shared" si="3"/>
        <v>231.3563451364499</v>
      </c>
      <c r="I51" s="254">
        <f t="shared" si="4"/>
        <v>236.62909977862179</v>
      </c>
      <c r="K51" s="250">
        <f t="shared" si="6"/>
        <v>235.34559889230562</v>
      </c>
      <c r="L51" s="250">
        <f t="shared" si="7"/>
        <v>231.26754989452593</v>
      </c>
      <c r="M51" s="250">
        <f t="shared" si="8"/>
        <v>226.6447459532101</v>
      </c>
      <c r="N51" s="250">
        <f t="shared" si="9"/>
        <v>220.61435957377097</v>
      </c>
      <c r="O51" s="250">
        <f t="shared" si="10"/>
        <v>243.12086450156377</v>
      </c>
      <c r="P51" s="250">
        <f t="shared" si="11"/>
        <v>239.99502048437824</v>
      </c>
      <c r="Q51" s="250">
        <f t="shared" si="12"/>
        <v>244.31139646813767</v>
      </c>
      <c r="R51" s="250">
        <f t="shared" si="13"/>
        <v>234.57952522813366</v>
      </c>
      <c r="S51" s="250">
        <f t="shared" si="14"/>
        <v>233.47206331891735</v>
      </c>
      <c r="T51" s="250">
        <f t="shared" si="5"/>
        <v>247.17626110534223</v>
      </c>
      <c r="V51" s="255" t="s">
        <v>73</v>
      </c>
      <c r="X51" s="253">
        <v>227534.00003352505</v>
      </c>
      <c r="Y51" s="253">
        <v>231356.34513644991</v>
      </c>
      <c r="Z51" s="253">
        <v>236629.09977862181</v>
      </c>
      <c r="AA51" s="253">
        <v>235345.59889230563</v>
      </c>
      <c r="AB51" s="253">
        <v>231267.54989452593</v>
      </c>
      <c r="AC51" s="253">
        <v>226644.74595321011</v>
      </c>
      <c r="AD51" s="253">
        <v>220614.35957377095</v>
      </c>
      <c r="AE51" s="253">
        <v>243120.86450156377</v>
      </c>
      <c r="AF51" s="253">
        <v>239995.02048437824</v>
      </c>
      <c r="AG51" s="253">
        <v>244311.39646813768</v>
      </c>
      <c r="AH51" s="253">
        <v>234579.52522813366</v>
      </c>
      <c r="AI51" s="253">
        <v>233472.06331891735</v>
      </c>
      <c r="AJ51" s="253">
        <v>247176.26110534224</v>
      </c>
    </row>
    <row r="52" spans="1:36" ht="15" x14ac:dyDescent="0.2">
      <c r="B52" s="14"/>
      <c r="C52" s="121" t="s">
        <v>74</v>
      </c>
      <c r="D52" s="44"/>
      <c r="E52" s="44"/>
      <c r="F52" s="86"/>
      <c r="G52" s="254">
        <f t="shared" si="2"/>
        <v>7.7243419416619057</v>
      </c>
      <c r="H52" s="254">
        <f t="shared" si="3"/>
        <v>8.2167212549042787</v>
      </c>
      <c r="I52" s="254">
        <f t="shared" si="4"/>
        <v>8.4138170589306593</v>
      </c>
      <c r="K52" s="250">
        <f t="shared" si="6"/>
        <v>8.5172813845474078</v>
      </c>
      <c r="L52" s="250">
        <f t="shared" si="7"/>
        <v>8.4902660785339208</v>
      </c>
      <c r="M52" s="250">
        <f t="shared" si="8"/>
        <v>8.4130347536830694</v>
      </c>
      <c r="N52" s="250">
        <f t="shared" si="9"/>
        <v>8.2052370674595263</v>
      </c>
      <c r="O52" s="250">
        <f t="shared" si="10"/>
        <v>7.9656112513914561</v>
      </c>
      <c r="P52" s="250">
        <f t="shared" si="11"/>
        <v>8.1031044797343057</v>
      </c>
      <c r="Q52" s="250">
        <f t="shared" si="12"/>
        <v>8.4036412263669931</v>
      </c>
      <c r="R52" s="250">
        <f t="shared" si="13"/>
        <v>8.5372048729692072</v>
      </c>
      <c r="S52" s="250">
        <f t="shared" si="14"/>
        <v>8.7550566790677617</v>
      </c>
      <c r="T52" s="250">
        <f t="shared" si="5"/>
        <v>8.8949531764072507</v>
      </c>
      <c r="V52" s="255" t="s">
        <v>74</v>
      </c>
      <c r="X52" s="253">
        <v>7724.3419416619054</v>
      </c>
      <c r="Y52" s="253">
        <v>8216.7212549042779</v>
      </c>
      <c r="Z52" s="253">
        <v>8413.8170589306592</v>
      </c>
      <c r="AA52" s="253">
        <v>8517.2813845474084</v>
      </c>
      <c r="AB52" s="253">
        <v>8490.2660785339212</v>
      </c>
      <c r="AC52" s="253">
        <v>8413.0347536830686</v>
      </c>
      <c r="AD52" s="253">
        <v>8205.2370674595259</v>
      </c>
      <c r="AE52" s="253">
        <v>7965.6112513914559</v>
      </c>
      <c r="AF52" s="253">
        <v>8103.1044797343056</v>
      </c>
      <c r="AG52" s="253">
        <v>8403.6412263669936</v>
      </c>
      <c r="AH52" s="253">
        <v>8537.2048729692069</v>
      </c>
      <c r="AI52" s="253">
        <v>8755.0566790677622</v>
      </c>
      <c r="AJ52" s="253">
        <v>8894.9531764072508</v>
      </c>
    </row>
    <row r="53" spans="1:36" ht="15" x14ac:dyDescent="0.2">
      <c r="B53" s="14"/>
      <c r="C53" s="121" t="s">
        <v>75</v>
      </c>
      <c r="D53" s="44"/>
      <c r="E53" s="44"/>
      <c r="F53" s="86"/>
      <c r="G53" s="254">
        <f t="shared" si="2"/>
        <v>178.4648590129604</v>
      </c>
      <c r="H53" s="254">
        <f t="shared" si="3"/>
        <v>182.82687049258149</v>
      </c>
      <c r="I53" s="254">
        <f t="shared" si="4"/>
        <v>185.7788676850536</v>
      </c>
      <c r="K53" s="250">
        <f t="shared" si="6"/>
        <v>181.58782486502187</v>
      </c>
      <c r="L53" s="250">
        <f t="shared" si="7"/>
        <v>178.44594388899426</v>
      </c>
      <c r="M53" s="250">
        <f t="shared" si="8"/>
        <v>174.97676232246459</v>
      </c>
      <c r="N53" s="250">
        <f t="shared" si="9"/>
        <v>174.72935886058897</v>
      </c>
      <c r="O53" s="250">
        <f t="shared" si="10"/>
        <v>170.89031595073882</v>
      </c>
      <c r="P53" s="250">
        <f t="shared" si="11"/>
        <v>171.80391990955889</v>
      </c>
      <c r="Q53" s="250">
        <f t="shared" si="12"/>
        <v>174.24888454820285</v>
      </c>
      <c r="R53" s="250">
        <f t="shared" si="13"/>
        <v>176.57694408357486</v>
      </c>
      <c r="S53" s="250">
        <f t="shared" si="14"/>
        <v>177.03198208066809</v>
      </c>
      <c r="T53" s="250">
        <f t="shared" si="5"/>
        <v>186.87762524390584</v>
      </c>
      <c r="V53" s="255" t="s">
        <v>405</v>
      </c>
      <c r="X53" s="253">
        <v>178464.8590129604</v>
      </c>
      <c r="Y53" s="253">
        <v>182826.87049258148</v>
      </c>
      <c r="Z53" s="253">
        <v>185778.86768505358</v>
      </c>
      <c r="AA53" s="253">
        <v>181587.82486502186</v>
      </c>
      <c r="AB53" s="253">
        <v>178445.94388899425</v>
      </c>
      <c r="AC53" s="253">
        <v>174976.76232246461</v>
      </c>
      <c r="AD53" s="253">
        <v>174729.35886058898</v>
      </c>
      <c r="AE53" s="253">
        <v>170890.31595073882</v>
      </c>
      <c r="AF53" s="253">
        <v>171803.9199095589</v>
      </c>
      <c r="AG53" s="253">
        <v>174248.88454820286</v>
      </c>
      <c r="AH53" s="253">
        <v>176576.94408357487</v>
      </c>
      <c r="AI53" s="253">
        <v>177031.98208066809</v>
      </c>
      <c r="AJ53" s="253">
        <v>186877.62524390584</v>
      </c>
    </row>
    <row r="54" spans="1:36" ht="15" x14ac:dyDescent="0.2">
      <c r="B54" s="14"/>
      <c r="C54" s="121" t="s">
        <v>76</v>
      </c>
      <c r="D54" s="44"/>
      <c r="E54" s="44"/>
      <c r="F54" s="86"/>
      <c r="G54" s="254">
        <f t="shared" si="2"/>
        <v>107.44448164155122</v>
      </c>
      <c r="H54" s="254">
        <f t="shared" si="3"/>
        <v>110.23264907128807</v>
      </c>
      <c r="I54" s="254">
        <f t="shared" si="4"/>
        <v>111.50240594109736</v>
      </c>
      <c r="K54" s="250">
        <f t="shared" si="6"/>
        <v>111.94177326860466</v>
      </c>
      <c r="L54" s="250">
        <f t="shared" si="7"/>
        <v>108.77284811022706</v>
      </c>
      <c r="M54" s="250">
        <f t="shared" si="8"/>
        <v>106.64270252671132</v>
      </c>
      <c r="N54" s="250">
        <f t="shared" si="9"/>
        <v>105.42118719890017</v>
      </c>
      <c r="O54" s="250">
        <f t="shared" si="10"/>
        <v>103.12912775925052</v>
      </c>
      <c r="P54" s="250">
        <f t="shared" si="11"/>
        <v>103.43557280416313</v>
      </c>
      <c r="Q54" s="250">
        <f t="shared" si="12"/>
        <v>105.13929391867498</v>
      </c>
      <c r="R54" s="250">
        <f t="shared" si="13"/>
        <v>105.63603813412527</v>
      </c>
      <c r="S54" s="250">
        <f t="shared" si="14"/>
        <v>105.27665210174463</v>
      </c>
      <c r="T54" s="250">
        <f t="shared" si="5"/>
        <v>107.16966163948015</v>
      </c>
      <c r="V54" s="255" t="s">
        <v>76</v>
      </c>
      <c r="X54" s="253">
        <v>107444.48164155122</v>
      </c>
      <c r="Y54" s="253">
        <v>110232.64907128806</v>
      </c>
      <c r="Z54" s="253">
        <v>111502.40594109737</v>
      </c>
      <c r="AA54" s="253">
        <v>111941.77326860467</v>
      </c>
      <c r="AB54" s="253">
        <v>108772.84811022706</v>
      </c>
      <c r="AC54" s="253">
        <v>106642.70252671132</v>
      </c>
      <c r="AD54" s="253">
        <v>105421.18719890017</v>
      </c>
      <c r="AE54" s="253">
        <v>103129.12775925052</v>
      </c>
      <c r="AF54" s="253">
        <v>103435.57280416312</v>
      </c>
      <c r="AG54" s="253">
        <v>105139.29391867499</v>
      </c>
      <c r="AH54" s="253">
        <v>105636.03813412527</v>
      </c>
      <c r="AI54" s="253">
        <v>105276.65210174464</v>
      </c>
      <c r="AJ54" s="253">
        <v>107169.66163948015</v>
      </c>
    </row>
    <row r="55" spans="1:36" ht="15" x14ac:dyDescent="0.2">
      <c r="B55" s="14"/>
      <c r="C55" s="121" t="s">
        <v>77</v>
      </c>
      <c r="D55" s="44"/>
      <c r="E55" s="44"/>
      <c r="F55" s="86"/>
      <c r="G55" s="254">
        <f t="shared" si="2"/>
        <v>75.504300952536781</v>
      </c>
      <c r="H55" s="254">
        <f t="shared" si="3"/>
        <v>77.996186166482445</v>
      </c>
      <c r="I55" s="254">
        <f t="shared" si="4"/>
        <v>79.449584337389169</v>
      </c>
      <c r="K55" s="250">
        <f t="shared" si="6"/>
        <v>78.858122500835563</v>
      </c>
      <c r="L55" s="250">
        <f t="shared" si="7"/>
        <v>78.368998167555233</v>
      </c>
      <c r="M55" s="250">
        <f t="shared" si="8"/>
        <v>77.085035293988341</v>
      </c>
      <c r="N55" s="250">
        <f t="shared" si="9"/>
        <v>76.254985526477881</v>
      </c>
      <c r="O55" s="250">
        <f t="shared" si="10"/>
        <v>74.487215007024261</v>
      </c>
      <c r="P55" s="250">
        <f t="shared" si="11"/>
        <v>74.624687945766311</v>
      </c>
      <c r="Q55" s="250">
        <f t="shared" si="12"/>
        <v>76.491339320544014</v>
      </c>
      <c r="R55" s="250">
        <f t="shared" si="13"/>
        <v>77.907735524559385</v>
      </c>
      <c r="S55" s="250">
        <f t="shared" si="14"/>
        <v>78.917873144863279</v>
      </c>
      <c r="T55" s="250">
        <f t="shared" si="5"/>
        <v>80.518826380667008</v>
      </c>
      <c r="V55" s="255" t="s">
        <v>77</v>
      </c>
      <c r="X55" s="253">
        <v>75504.300952536782</v>
      </c>
      <c r="Y55" s="253">
        <v>77996.186166482439</v>
      </c>
      <c r="Z55" s="253">
        <v>79449.584337389169</v>
      </c>
      <c r="AA55" s="253">
        <v>78858.122500835569</v>
      </c>
      <c r="AB55" s="253">
        <v>78368.998167555226</v>
      </c>
      <c r="AC55" s="253">
        <v>77085.035293988345</v>
      </c>
      <c r="AD55" s="253">
        <v>76254.985526477874</v>
      </c>
      <c r="AE55" s="253">
        <v>74487.215007024264</v>
      </c>
      <c r="AF55" s="253">
        <v>74624.687945766316</v>
      </c>
      <c r="AG55" s="253">
        <v>76491.339320544008</v>
      </c>
      <c r="AH55" s="253">
        <v>77907.735524559379</v>
      </c>
      <c r="AI55" s="253">
        <v>78917.873144863275</v>
      </c>
      <c r="AJ55" s="253">
        <v>80518.826380667015</v>
      </c>
    </row>
    <row r="56" spans="1:36" ht="15" x14ac:dyDescent="0.2">
      <c r="B56" s="14"/>
      <c r="C56" s="121" t="s">
        <v>78</v>
      </c>
      <c r="D56" s="44"/>
      <c r="E56" s="44"/>
      <c r="F56" s="86"/>
      <c r="G56" s="254">
        <f t="shared" si="2"/>
        <v>12.022162940425906</v>
      </c>
      <c r="H56" s="254">
        <f t="shared" si="3"/>
        <v>12.494758617101965</v>
      </c>
      <c r="I56" s="254">
        <f t="shared" si="4"/>
        <v>12.661132659345597</v>
      </c>
      <c r="K56" s="250">
        <f t="shared" si="6"/>
        <v>12.683896843044495</v>
      </c>
      <c r="L56" s="250">
        <f t="shared" si="7"/>
        <v>12.413601769414147</v>
      </c>
      <c r="M56" s="250">
        <f t="shared" si="8"/>
        <v>12.268643553377485</v>
      </c>
      <c r="N56" s="250">
        <f t="shared" si="9"/>
        <v>12.104802000282586</v>
      </c>
      <c r="O56" s="250">
        <f t="shared" si="10"/>
        <v>11.912514548954809</v>
      </c>
      <c r="P56" s="250">
        <f t="shared" si="11"/>
        <v>12.051657311563195</v>
      </c>
      <c r="Q56" s="250">
        <f t="shared" si="12"/>
        <v>12.393065432455298</v>
      </c>
      <c r="R56" s="250">
        <f t="shared" si="13"/>
        <v>12.593900901963014</v>
      </c>
      <c r="S56" s="250">
        <f t="shared" si="14"/>
        <v>12.902786550757115</v>
      </c>
      <c r="T56" s="250">
        <f t="shared" si="5"/>
        <v>13.079335480293278</v>
      </c>
      <c r="V56" s="255" t="s">
        <v>78</v>
      </c>
      <c r="X56" s="253">
        <v>12022.162940425906</v>
      </c>
      <c r="Y56" s="253">
        <v>12494.758617101965</v>
      </c>
      <c r="Z56" s="253">
        <v>12661.132659345598</v>
      </c>
      <c r="AA56" s="253">
        <v>12683.896843044495</v>
      </c>
      <c r="AB56" s="253">
        <v>12413.601769414146</v>
      </c>
      <c r="AC56" s="253">
        <v>12268.643553377486</v>
      </c>
      <c r="AD56" s="253">
        <v>12104.802000282585</v>
      </c>
      <c r="AE56" s="253">
        <v>11912.514548954809</v>
      </c>
      <c r="AF56" s="253">
        <v>12051.657311563195</v>
      </c>
      <c r="AG56" s="253">
        <v>12393.065432455298</v>
      </c>
      <c r="AH56" s="253">
        <v>12593.900901963014</v>
      </c>
      <c r="AI56" s="253">
        <v>12902.786550757115</v>
      </c>
      <c r="AJ56" s="253">
        <v>13079.335480293277</v>
      </c>
    </row>
    <row r="57" spans="1:36" ht="15" x14ac:dyDescent="0.2">
      <c r="B57" s="14"/>
      <c r="C57" s="121" t="s">
        <v>79</v>
      </c>
      <c r="D57" s="44"/>
      <c r="E57" s="44"/>
      <c r="F57" s="86"/>
      <c r="G57" s="254">
        <f t="shared" si="2"/>
        <v>66.499431183090294</v>
      </c>
      <c r="H57" s="254">
        <f t="shared" si="3"/>
        <v>68.367993408913691</v>
      </c>
      <c r="I57" s="254">
        <f t="shared" si="4"/>
        <v>69.78998701815496</v>
      </c>
      <c r="K57" s="250">
        <f t="shared" si="6"/>
        <v>69.340327873674894</v>
      </c>
      <c r="L57" s="250">
        <f t="shared" si="7"/>
        <v>68.374707119882402</v>
      </c>
      <c r="M57" s="250">
        <f t="shared" si="8"/>
        <v>67.894543390105142</v>
      </c>
      <c r="N57" s="250">
        <f t="shared" si="9"/>
        <v>66.667142278097245</v>
      </c>
      <c r="O57" s="250">
        <f t="shared" si="10"/>
        <v>64.133510282211915</v>
      </c>
      <c r="P57" s="250">
        <f t="shared" si="11"/>
        <v>63.553278676263758</v>
      </c>
      <c r="Q57" s="250">
        <f t="shared" si="12"/>
        <v>64.777089293289777</v>
      </c>
      <c r="R57" s="250">
        <f t="shared" si="13"/>
        <v>64.987461021733665</v>
      </c>
      <c r="S57" s="250">
        <f t="shared" si="14"/>
        <v>65.246592986619277</v>
      </c>
      <c r="T57" s="250">
        <f t="shared" si="5"/>
        <v>67.06083930402734</v>
      </c>
      <c r="V57" s="255" t="s">
        <v>79</v>
      </c>
      <c r="X57" s="253">
        <v>66499.431183090288</v>
      </c>
      <c r="Y57" s="253">
        <v>68367.993408913695</v>
      </c>
      <c r="Z57" s="253">
        <v>69789.987018154963</v>
      </c>
      <c r="AA57" s="253">
        <v>69340.327873674891</v>
      </c>
      <c r="AB57" s="253">
        <v>68374.707119882398</v>
      </c>
      <c r="AC57" s="253">
        <v>67894.543390105144</v>
      </c>
      <c r="AD57" s="253">
        <v>66667.14227809725</v>
      </c>
      <c r="AE57" s="253">
        <v>64133.510282211922</v>
      </c>
      <c r="AF57" s="253">
        <v>63553.278676263755</v>
      </c>
      <c r="AG57" s="253">
        <v>64777.08929328977</v>
      </c>
      <c r="AH57" s="253">
        <v>64987.461021733667</v>
      </c>
      <c r="AI57" s="253">
        <v>65246.592986619275</v>
      </c>
      <c r="AJ57" s="253">
        <v>67060.839304027337</v>
      </c>
    </row>
    <row r="58" spans="1:36" ht="15" x14ac:dyDescent="0.2">
      <c r="B58" s="14"/>
      <c r="C58" s="121" t="s">
        <v>80</v>
      </c>
      <c r="D58" s="44"/>
      <c r="E58" s="44"/>
      <c r="F58" s="86"/>
      <c r="G58" s="254">
        <f t="shared" si="2"/>
        <v>206.11552789643068</v>
      </c>
      <c r="H58" s="254">
        <f t="shared" si="3"/>
        <v>212.99835976794554</v>
      </c>
      <c r="I58" s="254">
        <f t="shared" si="4"/>
        <v>216.59809036610815</v>
      </c>
      <c r="K58" s="250">
        <f t="shared" si="6"/>
        <v>213.84909334034748</v>
      </c>
      <c r="L58" s="250">
        <f t="shared" si="7"/>
        <v>212.3963757084625</v>
      </c>
      <c r="M58" s="250">
        <f t="shared" si="8"/>
        <v>208.25060802166794</v>
      </c>
      <c r="N58" s="250">
        <f t="shared" si="9"/>
        <v>205.08715813676119</v>
      </c>
      <c r="O58" s="250">
        <f t="shared" si="10"/>
        <v>206.46077177687943</v>
      </c>
      <c r="P58" s="250">
        <f t="shared" si="11"/>
        <v>206.29158464912351</v>
      </c>
      <c r="Q58" s="250">
        <f t="shared" si="12"/>
        <v>207.68312982260306</v>
      </c>
      <c r="R58" s="250">
        <f t="shared" si="13"/>
        <v>207.30274544668325</v>
      </c>
      <c r="S58" s="250">
        <f t="shared" si="14"/>
        <v>209.8295242433318</v>
      </c>
      <c r="T58" s="250">
        <f t="shared" si="5"/>
        <v>221.77856873842515</v>
      </c>
      <c r="V58" s="255" t="s">
        <v>80</v>
      </c>
      <c r="X58" s="253">
        <v>206115.52789643066</v>
      </c>
      <c r="Y58" s="253">
        <v>212998.35976794554</v>
      </c>
      <c r="Z58" s="253">
        <v>216598.09036610814</v>
      </c>
      <c r="AA58" s="253">
        <v>213849.09334034749</v>
      </c>
      <c r="AB58" s="253">
        <v>212396.3757084625</v>
      </c>
      <c r="AC58" s="253">
        <v>208250.60802166795</v>
      </c>
      <c r="AD58" s="253">
        <v>205087.15813676119</v>
      </c>
      <c r="AE58" s="253">
        <v>206460.77177687944</v>
      </c>
      <c r="AF58" s="253">
        <v>206291.58464912351</v>
      </c>
      <c r="AG58" s="253">
        <v>207683.12982260308</v>
      </c>
      <c r="AH58" s="253">
        <v>207302.74544668326</v>
      </c>
      <c r="AI58" s="253">
        <v>209829.52424333181</v>
      </c>
      <c r="AJ58" s="253">
        <v>221778.56873842515</v>
      </c>
    </row>
    <row r="59" spans="1:36" ht="15" x14ac:dyDescent="0.2">
      <c r="B59" s="14"/>
      <c r="C59" s="121" t="s">
        <v>81</v>
      </c>
      <c r="D59" s="44"/>
      <c r="E59" s="44"/>
      <c r="F59" s="86"/>
      <c r="G59" s="254">
        <f t="shared" si="2"/>
        <v>83.569016522950392</v>
      </c>
      <c r="H59" s="254">
        <f t="shared" si="3"/>
        <v>88.121487013938179</v>
      </c>
      <c r="I59" s="254">
        <f t="shared" si="4"/>
        <v>90.537692415161601</v>
      </c>
      <c r="K59" s="250">
        <f t="shared" si="6"/>
        <v>88.697948962606375</v>
      </c>
      <c r="L59" s="250">
        <f t="shared" si="7"/>
        <v>86.190687004835468</v>
      </c>
      <c r="M59" s="250">
        <f t="shared" si="8"/>
        <v>84.389681084917825</v>
      </c>
      <c r="N59" s="250">
        <f t="shared" si="9"/>
        <v>82.292407583132857</v>
      </c>
      <c r="O59" s="250">
        <f t="shared" si="10"/>
        <v>80.336818458640565</v>
      </c>
      <c r="P59" s="250">
        <f t="shared" si="11"/>
        <v>79.313881898421357</v>
      </c>
      <c r="Q59" s="250">
        <f t="shared" si="12"/>
        <v>81.168157619416888</v>
      </c>
      <c r="R59" s="250">
        <f t="shared" si="13"/>
        <v>82.104572065161818</v>
      </c>
      <c r="S59" s="250">
        <f t="shared" si="14"/>
        <v>83.657558569613883</v>
      </c>
      <c r="T59" s="250">
        <f t="shared" si="5"/>
        <v>85.505321173146868</v>
      </c>
      <c r="V59" s="255" t="s">
        <v>81</v>
      </c>
      <c r="X59" s="253">
        <v>83569.016522950391</v>
      </c>
      <c r="Y59" s="253">
        <v>88121.487013938182</v>
      </c>
      <c r="Z59" s="253">
        <v>90537.692415161597</v>
      </c>
      <c r="AA59" s="253">
        <v>88697.948962606373</v>
      </c>
      <c r="AB59" s="253">
        <v>86190.687004835461</v>
      </c>
      <c r="AC59" s="253">
        <v>84389.681084917829</v>
      </c>
      <c r="AD59" s="253">
        <v>82292.407583132852</v>
      </c>
      <c r="AE59" s="253">
        <v>80336.81845864057</v>
      </c>
      <c r="AF59" s="253">
        <v>79313.881898421358</v>
      </c>
      <c r="AG59" s="253">
        <v>81168.157619416888</v>
      </c>
      <c r="AH59" s="253">
        <v>82104.572065161818</v>
      </c>
      <c r="AI59" s="253">
        <v>83657.558569613888</v>
      </c>
      <c r="AJ59" s="253">
        <v>85505.321173146862</v>
      </c>
    </row>
    <row r="60" spans="1:36" ht="15" x14ac:dyDescent="0.2">
      <c r="B60" s="14"/>
      <c r="C60" s="121" t="s">
        <v>82</v>
      </c>
      <c r="D60" s="44"/>
      <c r="E60" s="44"/>
      <c r="F60" s="86"/>
      <c r="G60" s="254">
        <f t="shared" si="2"/>
        <v>45.067154265201282</v>
      </c>
      <c r="H60" s="254">
        <f t="shared" si="3"/>
        <v>46.148259277052098</v>
      </c>
      <c r="I60" s="254">
        <f t="shared" si="4"/>
        <v>46.108561442786261</v>
      </c>
      <c r="K60" s="250">
        <f t="shared" si="6"/>
        <v>46.189072244464342</v>
      </c>
      <c r="L60" s="250">
        <f t="shared" si="7"/>
        <v>46.763806707977643</v>
      </c>
      <c r="M60" s="250">
        <f t="shared" si="8"/>
        <v>45.752103646774444</v>
      </c>
      <c r="N60" s="250">
        <f t="shared" si="9"/>
        <v>45.412487985286127</v>
      </c>
      <c r="O60" s="250">
        <f t="shared" si="10"/>
        <v>44.98116384145581</v>
      </c>
      <c r="P60" s="250">
        <f t="shared" si="11"/>
        <v>44.639192883324718</v>
      </c>
      <c r="Q60" s="250">
        <f t="shared" si="12"/>
        <v>45.382140572441756</v>
      </c>
      <c r="R60" s="250">
        <f t="shared" si="13"/>
        <v>45.325072653241079</v>
      </c>
      <c r="S60" s="250">
        <f t="shared" si="14"/>
        <v>44.850397174751166</v>
      </c>
      <c r="T60" s="250">
        <f t="shared" si="5"/>
        <v>44.562671512864831</v>
      </c>
      <c r="V60" s="255" t="s">
        <v>82</v>
      </c>
      <c r="X60" s="253">
        <v>45067.154265201279</v>
      </c>
      <c r="Y60" s="253">
        <v>46148.259277052101</v>
      </c>
      <c r="Z60" s="253">
        <v>46108.56144278626</v>
      </c>
      <c r="AA60" s="253">
        <v>46189.07224446434</v>
      </c>
      <c r="AB60" s="253">
        <v>46763.806707977645</v>
      </c>
      <c r="AC60" s="253">
        <v>45752.103646774442</v>
      </c>
      <c r="AD60" s="253">
        <v>45412.487985286127</v>
      </c>
      <c r="AE60" s="253">
        <v>44981.163841455811</v>
      </c>
      <c r="AF60" s="253">
        <v>44639.192883324715</v>
      </c>
      <c r="AG60" s="253">
        <v>45382.140572441756</v>
      </c>
      <c r="AH60" s="253">
        <v>45325.072653241077</v>
      </c>
      <c r="AI60" s="253">
        <v>44850.397174751168</v>
      </c>
      <c r="AJ60" s="253">
        <v>44562.671512864828</v>
      </c>
    </row>
    <row r="61" spans="1:36" ht="15" x14ac:dyDescent="0.2">
      <c r="B61" s="14"/>
      <c r="C61" s="121" t="s">
        <v>83</v>
      </c>
      <c r="D61" s="44"/>
      <c r="E61" s="44"/>
      <c r="F61" s="86"/>
      <c r="G61" s="254">
        <f t="shared" si="2"/>
        <v>120.07787303112741</v>
      </c>
      <c r="H61" s="254">
        <f t="shared" si="3"/>
        <v>121.93273298657788</v>
      </c>
      <c r="I61" s="254">
        <f t="shared" si="4"/>
        <v>125.19022244840247</v>
      </c>
      <c r="K61" s="250">
        <f t="shared" si="6"/>
        <v>125.69726652178547</v>
      </c>
      <c r="L61" s="250">
        <f t="shared" si="7"/>
        <v>123.08975281603774</v>
      </c>
      <c r="M61" s="250">
        <f t="shared" si="8"/>
        <v>121.12131069431045</v>
      </c>
      <c r="N61" s="250">
        <f t="shared" si="9"/>
        <v>119.64565159566988</v>
      </c>
      <c r="O61" s="250">
        <f t="shared" si="10"/>
        <v>117.57211934558094</v>
      </c>
      <c r="P61" s="250">
        <f t="shared" si="11"/>
        <v>117.57085039937415</v>
      </c>
      <c r="Q61" s="250">
        <f t="shared" si="12"/>
        <v>118.80237714833525</v>
      </c>
      <c r="R61" s="250">
        <f t="shared" si="13"/>
        <v>120.60134292019289</v>
      </c>
      <c r="S61" s="250">
        <f t="shared" si="14"/>
        <v>120.39892070347099</v>
      </c>
      <c r="T61" s="250">
        <f t="shared" si="5"/>
        <v>124.47826099615992</v>
      </c>
      <c r="V61" s="255" t="s">
        <v>83</v>
      </c>
      <c r="X61" s="253">
        <v>120077.87303112741</v>
      </c>
      <c r="Y61" s="253">
        <v>121932.73298657787</v>
      </c>
      <c r="Z61" s="253">
        <v>125190.22244840246</v>
      </c>
      <c r="AA61" s="253">
        <v>125697.26652178547</v>
      </c>
      <c r="AB61" s="253">
        <v>123089.75281603774</v>
      </c>
      <c r="AC61" s="253">
        <v>121121.31069431045</v>
      </c>
      <c r="AD61" s="253">
        <v>119645.65159566987</v>
      </c>
      <c r="AE61" s="253">
        <v>117572.11934558094</v>
      </c>
      <c r="AF61" s="253">
        <v>117570.85039937415</v>
      </c>
      <c r="AG61" s="253">
        <v>118802.37714833525</v>
      </c>
      <c r="AH61" s="253">
        <v>120601.3429201929</v>
      </c>
      <c r="AI61" s="253">
        <v>120398.920703471</v>
      </c>
      <c r="AJ61" s="253">
        <v>124478.26099615992</v>
      </c>
    </row>
    <row r="62" spans="1:36" ht="15.75" x14ac:dyDescent="0.25">
      <c r="B62" s="14"/>
      <c r="C62" s="125" t="s">
        <v>214</v>
      </c>
      <c r="D62" s="43"/>
      <c r="E62" s="43"/>
      <c r="F62" s="160"/>
      <c r="G62" s="254">
        <f t="shared" si="2"/>
        <v>3171.9068041232317</v>
      </c>
      <c r="H62" s="254">
        <f t="shared" si="3"/>
        <v>3258.9785504160727</v>
      </c>
      <c r="I62" s="254">
        <f t="shared" si="4"/>
        <v>3323.4885333581578</v>
      </c>
      <c r="K62" s="252">
        <f t="shared" si="6"/>
        <v>3300.5695078827739</v>
      </c>
      <c r="L62" s="252">
        <f t="shared" si="7"/>
        <v>3243.2330498584056</v>
      </c>
      <c r="M62" s="252">
        <f t="shared" si="8"/>
        <v>3181.7699193424883</v>
      </c>
      <c r="N62" s="252">
        <f t="shared" si="9"/>
        <v>3133.9997003927911</v>
      </c>
      <c r="O62" s="252">
        <f t="shared" si="10"/>
        <v>3115.7999135417899</v>
      </c>
      <c r="P62" s="252">
        <f t="shared" si="11"/>
        <v>3112.8700040825529</v>
      </c>
      <c r="Q62" s="252">
        <f t="shared" si="12"/>
        <v>3164.7470089787516</v>
      </c>
      <c r="R62" s="252">
        <f t="shared" si="13"/>
        <v>3164.2833058010874</v>
      </c>
      <c r="S62" s="252">
        <f t="shared" si="14"/>
        <v>3187.8037620737105</v>
      </c>
      <c r="T62" s="252">
        <f t="shared" si="5"/>
        <v>3282.9901244401995</v>
      </c>
      <c r="X62" s="248">
        <v>3171906.8041232317</v>
      </c>
      <c r="Y62" s="248">
        <v>3258978.5504160728</v>
      </c>
      <c r="Z62" s="248">
        <v>3323488.5333581576</v>
      </c>
      <c r="AA62" s="248">
        <v>3300569.5078827739</v>
      </c>
      <c r="AB62" s="248">
        <v>3243233.0498584057</v>
      </c>
      <c r="AC62" s="248">
        <v>3181769.9193424881</v>
      </c>
      <c r="AD62" s="248">
        <v>3133999.7003927911</v>
      </c>
      <c r="AE62" s="248">
        <v>3115799.9135417901</v>
      </c>
      <c r="AF62" s="248">
        <v>3112870.0040825531</v>
      </c>
      <c r="AG62" s="248">
        <v>3164747.0089787515</v>
      </c>
      <c r="AH62" s="248">
        <v>3164283.3058010875</v>
      </c>
      <c r="AI62" s="248">
        <v>3187803.7620737106</v>
      </c>
      <c r="AJ62" s="248">
        <v>3282990.1244401992</v>
      </c>
    </row>
    <row r="63" spans="1:36" ht="3" customHeight="1" x14ac:dyDescent="0.2">
      <c r="A63" s="108"/>
      <c r="B63" s="144"/>
      <c r="C63" s="108"/>
      <c r="D63" s="108"/>
      <c r="E63" s="108"/>
      <c r="F63" s="108"/>
      <c r="G63" s="108"/>
      <c r="H63" s="108"/>
      <c r="I63" s="108"/>
      <c r="K63" s="157"/>
      <c r="L63" s="209"/>
      <c r="M63" s="108"/>
      <c r="N63" s="108"/>
      <c r="O63" s="108"/>
      <c r="P63" s="108"/>
      <c r="Q63" s="108"/>
      <c r="R63" s="108"/>
      <c r="S63" s="108"/>
      <c r="T63" s="108"/>
    </row>
    <row r="64" spans="1:36" ht="6" customHeight="1" x14ac:dyDescent="0.2"/>
    <row r="65" spans="1:40" s="83" customFormat="1" ht="12.75" customHeight="1" x14ac:dyDescent="0.2">
      <c r="A65" s="154" t="s">
        <v>263</v>
      </c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</row>
    <row r="66" spans="1:40" s="83" customFormat="1" ht="12.75" customHeight="1" x14ac:dyDescent="0.2">
      <c r="A66" s="153" t="s">
        <v>223</v>
      </c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</row>
    <row r="67" spans="1:40" s="83" customFormat="1" ht="12.75" customHeight="1" x14ac:dyDescent="0.2">
      <c r="A67" s="153" t="s">
        <v>224</v>
      </c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V67" s="255"/>
      <c r="W67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</row>
    <row r="68" spans="1:40" ht="14.25" customHeight="1" x14ac:dyDescent="0.2">
      <c r="A68" s="153" t="s">
        <v>296</v>
      </c>
    </row>
    <row r="69" spans="1:40" x14ac:dyDescent="0.2">
      <c r="A69" s="218" t="s">
        <v>372</v>
      </c>
    </row>
    <row r="76" spans="1:40" x14ac:dyDescent="0.2">
      <c r="K76" s="256" t="s">
        <v>406</v>
      </c>
    </row>
    <row r="77" spans="1:40" x14ac:dyDescent="0.2">
      <c r="K77" s="256" t="s">
        <v>407</v>
      </c>
    </row>
    <row r="79" spans="1:40" ht="17.25" x14ac:dyDescent="0.2">
      <c r="K79" s="275" t="s">
        <v>2</v>
      </c>
      <c r="L79" s="275"/>
      <c r="M79" s="275"/>
      <c r="N79" s="275"/>
      <c r="O79" s="276" t="s">
        <v>389</v>
      </c>
      <c r="P79" s="276"/>
      <c r="Q79" s="276"/>
      <c r="R79" s="276"/>
      <c r="S79" s="275" t="s">
        <v>390</v>
      </c>
      <c r="T79" s="275"/>
      <c r="U79" s="275"/>
      <c r="V79" s="275"/>
      <c r="W79" s="275" t="s">
        <v>219</v>
      </c>
      <c r="X79" s="275"/>
      <c r="Y79" s="275"/>
      <c r="Z79" s="275"/>
      <c r="AA79" s="276" t="s">
        <v>391</v>
      </c>
      <c r="AB79" s="276"/>
      <c r="AC79" s="276"/>
      <c r="AD79" s="276"/>
      <c r="AE79" s="272" t="s">
        <v>392</v>
      </c>
      <c r="AF79" s="272"/>
      <c r="AG79" s="272"/>
      <c r="AH79" s="272"/>
      <c r="AI79" s="272" t="s">
        <v>393</v>
      </c>
      <c r="AJ79" s="272"/>
      <c r="AK79" s="272"/>
      <c r="AL79" s="272"/>
      <c r="AM79" s="273" t="s">
        <v>394</v>
      </c>
      <c r="AN79" s="273" t="s">
        <v>395</v>
      </c>
    </row>
    <row r="80" spans="1:40" ht="45.75" thickBot="1" x14ac:dyDescent="0.25">
      <c r="K80" s="249" t="s">
        <v>98</v>
      </c>
      <c r="L80" s="249" t="s">
        <v>396</v>
      </c>
      <c r="M80" s="249" t="s">
        <v>397</v>
      </c>
      <c r="N80" s="249" t="s">
        <v>398</v>
      </c>
      <c r="O80" s="249" t="s">
        <v>98</v>
      </c>
      <c r="P80" s="249" t="s">
        <v>396</v>
      </c>
      <c r="Q80" s="249" t="s">
        <v>397</v>
      </c>
      <c r="R80" s="249" t="s">
        <v>398</v>
      </c>
      <c r="S80" s="249" t="s">
        <v>98</v>
      </c>
      <c r="T80" s="249" t="s">
        <v>396</v>
      </c>
      <c r="U80" s="249" t="s">
        <v>397</v>
      </c>
      <c r="V80" s="249" t="s">
        <v>398</v>
      </c>
      <c r="W80" s="249" t="s">
        <v>98</v>
      </c>
      <c r="X80" s="249" t="s">
        <v>396</v>
      </c>
      <c r="Y80" s="249" t="s">
        <v>397</v>
      </c>
      <c r="Z80" s="249" t="s">
        <v>398</v>
      </c>
      <c r="AA80" s="249" t="s">
        <v>98</v>
      </c>
      <c r="AB80" s="249" t="s">
        <v>396</v>
      </c>
      <c r="AC80" s="249" t="s">
        <v>397</v>
      </c>
      <c r="AD80" s="249" t="s">
        <v>398</v>
      </c>
      <c r="AE80" s="249" t="s">
        <v>98</v>
      </c>
      <c r="AF80" s="249" t="s">
        <v>396</v>
      </c>
      <c r="AG80" s="249" t="s">
        <v>397</v>
      </c>
      <c r="AH80" s="249" t="s">
        <v>398</v>
      </c>
      <c r="AI80" s="249" t="s">
        <v>98</v>
      </c>
      <c r="AJ80" s="249" t="s">
        <v>396</v>
      </c>
      <c r="AK80" s="249" t="s">
        <v>397</v>
      </c>
      <c r="AL80" s="249" t="s">
        <v>398</v>
      </c>
      <c r="AM80" s="274"/>
      <c r="AN80" s="274"/>
    </row>
    <row r="82" spans="4:41" ht="15" x14ac:dyDescent="0.2">
      <c r="D82">
        <v>2017</v>
      </c>
      <c r="K82" s="248">
        <v>10685.23451837778</v>
      </c>
      <c r="L82" s="248">
        <v>69481.738887344138</v>
      </c>
      <c r="M82" s="248">
        <v>73823.011019215293</v>
      </c>
      <c r="N82" s="248">
        <v>153989.98442493717</v>
      </c>
      <c r="O82" s="248">
        <v>198199.35313384072</v>
      </c>
      <c r="P82" s="248">
        <v>455757.53697415389</v>
      </c>
      <c r="Q82" s="248">
        <v>346237.22073171672</v>
      </c>
      <c r="R82" s="248">
        <v>1000194.1108397117</v>
      </c>
      <c r="S82" s="248">
        <v>123152.85705412364</v>
      </c>
      <c r="T82" s="248">
        <v>450283.73964049306</v>
      </c>
      <c r="U82" s="248">
        <v>351436.06215493521</v>
      </c>
      <c r="V82" s="248">
        <v>924872.65884955192</v>
      </c>
      <c r="W82" s="248">
        <v>1328.4820971830527</v>
      </c>
      <c r="X82" s="248">
        <v>5679.8679719563479</v>
      </c>
      <c r="Y82" s="248">
        <v>4446.4746722761338</v>
      </c>
      <c r="Z82" s="248">
        <v>11454.824741415534</v>
      </c>
      <c r="AA82" s="248">
        <v>216804.27864409846</v>
      </c>
      <c r="AB82" s="248">
        <v>336858.72294942453</v>
      </c>
      <c r="AC82" s="248">
        <v>39884.240562145853</v>
      </c>
      <c r="AD82" s="248">
        <v>593547.24215566891</v>
      </c>
      <c r="AE82" s="248">
        <v>107244.44112333978</v>
      </c>
      <c r="AF82" s="248">
        <v>271547.31262897945</v>
      </c>
      <c r="AG82" s="248">
        <v>201904.56565850676</v>
      </c>
      <c r="AH82" s="248">
        <v>580696.31941082573</v>
      </c>
      <c r="AI82" s="248">
        <v>2901.4332445450632</v>
      </c>
      <c r="AJ82" s="248">
        <v>8093.8901639832584</v>
      </c>
      <c r="AK82" s="248">
        <v>7239.6606095602801</v>
      </c>
      <c r="AL82" s="248">
        <v>18234.984018088602</v>
      </c>
      <c r="AM82" s="248">
        <v>2090511.5788556163</v>
      </c>
      <c r="AN82" s="248">
        <v>1192478.5455845837</v>
      </c>
      <c r="AO82" s="248">
        <v>3282990.1244401992</v>
      </c>
    </row>
    <row r="83" spans="4:41" ht="15" x14ac:dyDescent="0.2">
      <c r="D83">
        <v>2016</v>
      </c>
      <c r="K83" s="248">
        <v>11046.789336552425</v>
      </c>
      <c r="L83" s="248">
        <v>74609.915422145234</v>
      </c>
      <c r="M83" s="248">
        <v>62716.872141605818</v>
      </c>
      <c r="N83" s="248">
        <v>148373.57690030351</v>
      </c>
      <c r="O83" s="248">
        <v>194698.68386918993</v>
      </c>
      <c r="P83" s="248">
        <v>440730.99143272673</v>
      </c>
      <c r="Q83" s="248">
        <v>316021.85715290008</v>
      </c>
      <c r="R83" s="248">
        <v>951451.53245481674</v>
      </c>
      <c r="S83" s="248">
        <v>127300.20451065782</v>
      </c>
      <c r="T83" s="248">
        <v>463644.55023731006</v>
      </c>
      <c r="U83" s="248">
        <v>353942.19003775314</v>
      </c>
      <c r="V83" s="248">
        <v>944886.94478572102</v>
      </c>
      <c r="W83" s="248">
        <v>1366.849262050936</v>
      </c>
      <c r="X83" s="248">
        <v>5483.8943470091845</v>
      </c>
      <c r="Y83" s="248">
        <v>3886.2118902017328</v>
      </c>
      <c r="Z83" s="248">
        <v>10736.95549926185</v>
      </c>
      <c r="AA83" s="248">
        <v>202073.95332335975</v>
      </c>
      <c r="AB83" s="248">
        <v>321420.46682242595</v>
      </c>
      <c r="AC83" s="248">
        <v>49169.123430561252</v>
      </c>
      <c r="AD83" s="248">
        <v>572663.54357634694</v>
      </c>
      <c r="AE83" s="248">
        <v>100095.78740093889</v>
      </c>
      <c r="AF83" s="248">
        <v>254827.39752932088</v>
      </c>
      <c r="AG83" s="248">
        <v>185384.4504979976</v>
      </c>
      <c r="AH83" s="248">
        <v>540307.6354282574</v>
      </c>
      <c r="AI83" s="248">
        <v>3066.2052370427582</v>
      </c>
      <c r="AJ83" s="248">
        <v>8681.7469219641953</v>
      </c>
      <c r="AK83" s="248">
        <v>7635.6212699959833</v>
      </c>
      <c r="AL83" s="248">
        <v>19383.573429002936</v>
      </c>
      <c r="AM83" s="248">
        <v>2055449.0096401027</v>
      </c>
      <c r="AN83" s="248">
        <v>1132354.7524336071</v>
      </c>
      <c r="AO83" s="248">
        <v>3187803.7620737106</v>
      </c>
    </row>
    <row r="84" spans="4:41" ht="15" x14ac:dyDescent="0.2">
      <c r="D84">
        <v>2015</v>
      </c>
      <c r="K84" s="248">
        <v>12309.59484571262</v>
      </c>
      <c r="L84" s="248">
        <v>76054.309206458318</v>
      </c>
      <c r="M84" s="248">
        <v>66738.738491801283</v>
      </c>
      <c r="N84" s="248">
        <v>155102.64254397221</v>
      </c>
      <c r="O84" s="248">
        <v>190649.07971545006</v>
      </c>
      <c r="P84" s="248">
        <v>437886.60988839646</v>
      </c>
      <c r="Q84" s="248">
        <v>304678.97009100817</v>
      </c>
      <c r="R84" s="248">
        <v>933214.65969485464</v>
      </c>
      <c r="S84" s="248">
        <v>126930.37871845112</v>
      </c>
      <c r="T84" s="248">
        <v>476777.76965582714</v>
      </c>
      <c r="U84" s="248">
        <v>369507.4353100959</v>
      </c>
      <c r="V84" s="248">
        <v>973215.58368437423</v>
      </c>
      <c r="W84" s="248">
        <v>1467.8338159319615</v>
      </c>
      <c r="X84" s="248">
        <v>5643.3177917066359</v>
      </c>
      <c r="Y84" s="248">
        <v>3998.030980056737</v>
      </c>
      <c r="Z84" s="248">
        <v>11109.182587695333</v>
      </c>
      <c r="AA84" s="248">
        <v>197991.92837432731</v>
      </c>
      <c r="AB84" s="248">
        <v>319767.26629491738</v>
      </c>
      <c r="AC84" s="248">
        <v>43706.626250277681</v>
      </c>
      <c r="AD84" s="248">
        <v>561465.82091952232</v>
      </c>
      <c r="AE84" s="248">
        <v>98887.484746923728</v>
      </c>
      <c r="AF84" s="248">
        <v>243626.21313182564</v>
      </c>
      <c r="AG84" s="248">
        <v>167188.20522820859</v>
      </c>
      <c r="AH84" s="248">
        <v>509701.90310695802</v>
      </c>
      <c r="AI84" s="248">
        <v>3347.8660924821884</v>
      </c>
      <c r="AJ84" s="248">
        <v>9266.6991230862004</v>
      </c>
      <c r="AK84" s="248">
        <v>7858.9480481429209</v>
      </c>
      <c r="AL84" s="248">
        <v>20473.513263711309</v>
      </c>
      <c r="AM84" s="248">
        <v>2072642.0685108965</v>
      </c>
      <c r="AN84" s="248">
        <v>1091641.2372901915</v>
      </c>
      <c r="AO84" s="248">
        <v>3164283.3058010875</v>
      </c>
    </row>
    <row r="85" spans="4:41" ht="15" x14ac:dyDescent="0.2">
      <c r="D85">
        <v>2014</v>
      </c>
      <c r="K85" s="248">
        <v>14329.42310792223</v>
      </c>
      <c r="L85" s="248">
        <v>72301.258613443337</v>
      </c>
      <c r="M85" s="248">
        <v>75276.508953259792</v>
      </c>
      <c r="N85" s="248">
        <v>161907.19067462537</v>
      </c>
      <c r="O85" s="248">
        <v>184294.47172225872</v>
      </c>
      <c r="P85" s="248">
        <v>420632.4726238455</v>
      </c>
      <c r="Q85" s="248">
        <v>304700.73199779034</v>
      </c>
      <c r="R85" s="248">
        <v>909627.6763438948</v>
      </c>
      <c r="S85" s="248">
        <v>133649.00780397817</v>
      </c>
      <c r="T85" s="248">
        <v>497825.93460360565</v>
      </c>
      <c r="U85" s="248">
        <v>381368.64084800828</v>
      </c>
      <c r="V85" s="248">
        <v>1012843.5832555925</v>
      </c>
      <c r="W85" s="248">
        <v>1520.9266565152811</v>
      </c>
      <c r="X85" s="248">
        <v>5744.7823872682384</v>
      </c>
      <c r="Y85" s="248">
        <v>4007.5282153544326</v>
      </c>
      <c r="Z85" s="248">
        <v>11273.237259137954</v>
      </c>
      <c r="AA85" s="248">
        <v>195710.29779269217</v>
      </c>
      <c r="AB85" s="248">
        <v>308155.28101041703</v>
      </c>
      <c r="AC85" s="248">
        <v>55129.785567312763</v>
      </c>
      <c r="AD85" s="248">
        <v>558995.36437042186</v>
      </c>
      <c r="AE85" s="248">
        <v>95243.862198679461</v>
      </c>
      <c r="AF85" s="248">
        <v>227693.64654840436</v>
      </c>
      <c r="AG85" s="248">
        <v>165245.68893233899</v>
      </c>
      <c r="AH85" s="248">
        <v>488183.1976794228</v>
      </c>
      <c r="AI85" s="248">
        <v>3581.3631697301398</v>
      </c>
      <c r="AJ85" s="248">
        <v>9767.5533443293843</v>
      </c>
      <c r="AK85" s="248">
        <v>8567.84288159672</v>
      </c>
      <c r="AL85" s="248">
        <v>21916.759395656249</v>
      </c>
      <c r="AM85" s="248">
        <v>2095651.6875332501</v>
      </c>
      <c r="AN85" s="248">
        <v>1069095.3214455009</v>
      </c>
      <c r="AO85" s="248">
        <v>3164747.0089787515</v>
      </c>
    </row>
    <row r="86" spans="4:41" ht="15" x14ac:dyDescent="0.2">
      <c r="D86">
        <v>2013</v>
      </c>
      <c r="K86" s="248">
        <v>14931.593604679521</v>
      </c>
      <c r="L86" s="248">
        <v>71934.759921800069</v>
      </c>
      <c r="M86" s="248">
        <v>74485.161850656586</v>
      </c>
      <c r="N86" s="248">
        <v>161351.51537713618</v>
      </c>
      <c r="O86" s="248">
        <v>178635.4059373847</v>
      </c>
      <c r="P86" s="248">
        <v>405239.68700189207</v>
      </c>
      <c r="Q86" s="248">
        <v>285548.65335156093</v>
      </c>
      <c r="R86" s="248">
        <v>869423.74629083753</v>
      </c>
      <c r="S86" s="248">
        <v>139100.93684663292</v>
      </c>
      <c r="T86" s="248">
        <v>513726.30784961954</v>
      </c>
      <c r="U86" s="248">
        <v>383953.67524836096</v>
      </c>
      <c r="V86" s="248">
        <v>1036780.9199446136</v>
      </c>
      <c r="W86" s="248">
        <v>1494.0275086502115</v>
      </c>
      <c r="X86" s="248">
        <v>5450.869199251053</v>
      </c>
      <c r="Y86" s="248">
        <v>3939.3903637574213</v>
      </c>
      <c r="Z86" s="248">
        <v>10884.287071658689</v>
      </c>
      <c r="AA86" s="248">
        <v>197782.85142449691</v>
      </c>
      <c r="AB86" s="248">
        <v>304438.59637091652</v>
      </c>
      <c r="AC86" s="248">
        <v>48461.374875962509</v>
      </c>
      <c r="AD86" s="248">
        <v>550682.82267137605</v>
      </c>
      <c r="AE86" s="248">
        <v>91789.664852270856</v>
      </c>
      <c r="AF86" s="248">
        <v>216863.5914187773</v>
      </c>
      <c r="AG86" s="248">
        <v>152157.07522187341</v>
      </c>
      <c r="AH86" s="248">
        <v>460810.33149292157</v>
      </c>
      <c r="AI86" s="248">
        <v>3744.305712578273</v>
      </c>
      <c r="AJ86" s="248">
        <v>10215.389592765867</v>
      </c>
      <c r="AK86" s="248">
        <v>8976.6859286642957</v>
      </c>
      <c r="AL86" s="248">
        <v>22936.381234008433</v>
      </c>
      <c r="AM86" s="248">
        <v>2078440.4686842461</v>
      </c>
      <c r="AN86" s="248">
        <v>1034429.535398306</v>
      </c>
      <c r="AO86" s="248">
        <v>3112870.0040825531</v>
      </c>
    </row>
    <row r="87" spans="4:41" ht="15" x14ac:dyDescent="0.2">
      <c r="D87">
        <v>2012</v>
      </c>
      <c r="K87" s="248">
        <v>14507.333604501109</v>
      </c>
      <c r="L87" s="248">
        <v>72367.570205930562</v>
      </c>
      <c r="M87" s="248">
        <v>69679.844268792163</v>
      </c>
      <c r="N87" s="248">
        <v>156554.74807922382</v>
      </c>
      <c r="O87" s="248">
        <v>170442.25398309171</v>
      </c>
      <c r="P87" s="248">
        <v>392182.69505914388</v>
      </c>
      <c r="Q87" s="248">
        <v>271111.41315662011</v>
      </c>
      <c r="R87" s="248">
        <v>833736.36219885573</v>
      </c>
      <c r="S87" s="248">
        <v>149863.5110296598</v>
      </c>
      <c r="T87" s="248">
        <v>543810.14520317898</v>
      </c>
      <c r="U87" s="248">
        <v>403445.50213003717</v>
      </c>
      <c r="V87" s="248">
        <v>1097119.1583628757</v>
      </c>
      <c r="W87" s="248">
        <v>1458.138616160317</v>
      </c>
      <c r="X87" s="248">
        <v>5351.6613066822883</v>
      </c>
      <c r="Y87" s="248">
        <v>4281.1089250167443</v>
      </c>
      <c r="Z87" s="248">
        <v>11090.908847859349</v>
      </c>
      <c r="AA87" s="248">
        <v>195155.68425806536</v>
      </c>
      <c r="AB87" s="248">
        <v>305471.98145131074</v>
      </c>
      <c r="AC87" s="248">
        <v>44140.242141297014</v>
      </c>
      <c r="AD87" s="248">
        <v>544767.90785067307</v>
      </c>
      <c r="AE87" s="248">
        <v>88904.502177154456</v>
      </c>
      <c r="AF87" s="248">
        <v>213593.05982208482</v>
      </c>
      <c r="AG87" s="248">
        <v>145439.38483714845</v>
      </c>
      <c r="AH87" s="248">
        <v>447936.94683638774</v>
      </c>
      <c r="AI87" s="248">
        <v>3930.9515800018344</v>
      </c>
      <c r="AJ87" s="248">
        <v>11072.199389762554</v>
      </c>
      <c r="AK87" s="248">
        <v>9590.7303961502275</v>
      </c>
      <c r="AL87" s="248">
        <v>24593.881365914614</v>
      </c>
      <c r="AM87" s="248">
        <v>2098501.1774888146</v>
      </c>
      <c r="AN87" s="248">
        <v>1017298.7360529756</v>
      </c>
      <c r="AO87" s="248">
        <v>3115799.9135417901</v>
      </c>
    </row>
    <row r="88" spans="4:41" ht="15" x14ac:dyDescent="0.2">
      <c r="D88">
        <v>2011</v>
      </c>
      <c r="K88" s="248">
        <v>13323.862816710642</v>
      </c>
      <c r="L88" s="248">
        <v>70078.241171355112</v>
      </c>
      <c r="M88" s="248">
        <v>80674.196510071313</v>
      </c>
      <c r="N88" s="248">
        <v>164076.30049813711</v>
      </c>
      <c r="O88" s="248">
        <v>152221.1613193485</v>
      </c>
      <c r="P88" s="248">
        <v>377207.48773661675</v>
      </c>
      <c r="Q88" s="248">
        <v>266268.69750510267</v>
      </c>
      <c r="R88" s="248">
        <v>795697.3465610682</v>
      </c>
      <c r="S88" s="248">
        <v>151936.46387530072</v>
      </c>
      <c r="T88" s="248">
        <v>577945.92176780081</v>
      </c>
      <c r="U88" s="248">
        <v>415709.74461280636</v>
      </c>
      <c r="V88" s="248">
        <v>1145592.1302559085</v>
      </c>
      <c r="W88" s="248">
        <v>1464.409332414923</v>
      </c>
      <c r="X88" s="248">
        <v>5829.565792871128</v>
      </c>
      <c r="Y88" s="248">
        <v>4085.1927553141882</v>
      </c>
      <c r="Z88" s="248">
        <v>11379.167880600242</v>
      </c>
      <c r="AA88" s="248">
        <v>180583.93884913478</v>
      </c>
      <c r="AB88" s="248">
        <v>308395.26248575182</v>
      </c>
      <c r="AC88" s="248">
        <v>55829.631635322992</v>
      </c>
      <c r="AD88" s="248">
        <v>544808.83297020965</v>
      </c>
      <c r="AE88" s="248">
        <v>82248.968871735153</v>
      </c>
      <c r="AF88" s="248">
        <v>210271.22749098507</v>
      </c>
      <c r="AG88" s="248">
        <v>153088.0414387373</v>
      </c>
      <c r="AH88" s="248">
        <v>445608.23780145758</v>
      </c>
      <c r="AI88" s="248">
        <v>3994.7214660708191</v>
      </c>
      <c r="AJ88" s="248">
        <v>12143.325148226731</v>
      </c>
      <c r="AK88" s="248">
        <v>10699.637811113169</v>
      </c>
      <c r="AL88" s="248">
        <v>26837.68442541072</v>
      </c>
      <c r="AM88" s="248">
        <v>2116744.9451957131</v>
      </c>
      <c r="AN88" s="248">
        <v>1017254.7551970778</v>
      </c>
      <c r="AO88" s="248">
        <v>3133999.7003927911</v>
      </c>
    </row>
    <row r="89" spans="4:41" ht="15" x14ac:dyDescent="0.2">
      <c r="D89">
        <v>2010</v>
      </c>
      <c r="K89" s="248">
        <v>12144.670239593785</v>
      </c>
      <c r="L89" s="248">
        <v>71540.403135382803</v>
      </c>
      <c r="M89" s="248">
        <v>93386.610293862424</v>
      </c>
      <c r="N89" s="248">
        <v>177071.68366883905</v>
      </c>
      <c r="O89" s="248">
        <v>142858.14226779452</v>
      </c>
      <c r="P89" s="248">
        <v>360206.13872174779</v>
      </c>
      <c r="Q89" s="248">
        <v>257429.38805200663</v>
      </c>
      <c r="R89" s="248">
        <v>760493.66904154932</v>
      </c>
      <c r="S89" s="248">
        <v>162947.50627563792</v>
      </c>
      <c r="T89" s="248">
        <v>606813.62903290533</v>
      </c>
      <c r="U89" s="248">
        <v>431066.24400273047</v>
      </c>
      <c r="V89" s="248">
        <v>1200827.3793112738</v>
      </c>
      <c r="W89" s="248">
        <v>1512.4739224759171</v>
      </c>
      <c r="X89" s="248">
        <v>5854.3005100762202</v>
      </c>
      <c r="Y89" s="248">
        <v>3936.0094161160691</v>
      </c>
      <c r="Z89" s="248">
        <v>11302.783848668209</v>
      </c>
      <c r="AA89" s="248">
        <v>182857.14865431108</v>
      </c>
      <c r="AB89" s="248">
        <v>311529.72505020566</v>
      </c>
      <c r="AC89" s="248">
        <v>66418.692216948839</v>
      </c>
      <c r="AD89" s="248">
        <v>560805.56592146563</v>
      </c>
      <c r="AE89" s="248">
        <v>80312.118755982505</v>
      </c>
      <c r="AF89" s="248">
        <v>202643.80544869584</v>
      </c>
      <c r="AG89" s="248">
        <v>159117.48915525051</v>
      </c>
      <c r="AH89" s="248">
        <v>442073.41335992899</v>
      </c>
      <c r="AI89" s="248">
        <v>4266.3737860679012</v>
      </c>
      <c r="AJ89" s="248">
        <v>12890.849595139294</v>
      </c>
      <c r="AK89" s="248">
        <v>12038.200809556334</v>
      </c>
      <c r="AL89" s="248">
        <v>29195.424190763526</v>
      </c>
      <c r="AM89" s="248">
        <v>2149695.5158703295</v>
      </c>
      <c r="AN89" s="248">
        <v>1032074.4034721578</v>
      </c>
      <c r="AO89" s="248">
        <v>3181769.9193424881</v>
      </c>
    </row>
    <row r="90" spans="4:41" ht="15" x14ac:dyDescent="0.2">
      <c r="D90">
        <v>2009</v>
      </c>
      <c r="K90" s="248">
        <v>11651.896237258263</v>
      </c>
      <c r="L90" s="248">
        <v>66660.788124990941</v>
      </c>
      <c r="M90" s="248">
        <v>95327.604464306132</v>
      </c>
      <c r="N90" s="248">
        <v>173640.28882655528</v>
      </c>
      <c r="O90" s="248">
        <v>144764.97934437491</v>
      </c>
      <c r="P90" s="248">
        <v>356254.01975217665</v>
      </c>
      <c r="Q90" s="248">
        <v>255410.86596321815</v>
      </c>
      <c r="R90" s="248">
        <v>756429.86505976925</v>
      </c>
      <c r="S90" s="248">
        <v>174134.83411440789</v>
      </c>
      <c r="T90" s="248">
        <v>646887.35682989308</v>
      </c>
      <c r="U90" s="248">
        <v>451721.92813378869</v>
      </c>
      <c r="V90" s="248">
        <v>1272744.1190780897</v>
      </c>
      <c r="W90" s="248">
        <v>1426.3660481371035</v>
      </c>
      <c r="X90" s="248">
        <v>6637.0507430967982</v>
      </c>
      <c r="Y90" s="248">
        <v>4543.0450049501987</v>
      </c>
      <c r="Z90" s="248">
        <v>12606.461796184105</v>
      </c>
      <c r="AA90" s="248">
        <v>182618.14803531309</v>
      </c>
      <c r="AB90" s="248">
        <v>308136.76672733517</v>
      </c>
      <c r="AC90" s="248">
        <v>69659.805936108212</v>
      </c>
      <c r="AD90" s="248">
        <v>560414.72069875628</v>
      </c>
      <c r="AE90" s="248">
        <v>80423.11352048011</v>
      </c>
      <c r="AF90" s="248">
        <v>200236.59741567529</v>
      </c>
      <c r="AG90" s="248">
        <v>154970.51277029605</v>
      </c>
      <c r="AH90" s="248">
        <v>435630.22370645148</v>
      </c>
      <c r="AI90" s="248">
        <v>4790.8932555164856</v>
      </c>
      <c r="AJ90" s="248">
        <v>14278.153746158783</v>
      </c>
      <c r="AK90" s="248">
        <v>12698.3236909228</v>
      </c>
      <c r="AL90" s="248">
        <v>31767.370692598066</v>
      </c>
      <c r="AM90" s="248">
        <v>2215420.7347605987</v>
      </c>
      <c r="AN90" s="248">
        <v>1027812.3150978059</v>
      </c>
      <c r="AO90" s="248">
        <v>3243233.0498584057</v>
      </c>
    </row>
    <row r="91" spans="4:41" ht="15" x14ac:dyDescent="0.2">
      <c r="D91">
        <v>2008</v>
      </c>
      <c r="K91" s="248">
        <v>11753.932224492326</v>
      </c>
      <c r="L91" s="248">
        <v>65114.742277610661</v>
      </c>
      <c r="M91" s="248">
        <v>96757.191453090825</v>
      </c>
      <c r="N91" s="248">
        <v>173625.86595519379</v>
      </c>
      <c r="O91" s="248">
        <v>145015.64058409617</v>
      </c>
      <c r="P91" s="248">
        <v>344217.30218101671</v>
      </c>
      <c r="Q91" s="248">
        <v>250479.18433514552</v>
      </c>
      <c r="R91" s="248">
        <v>739712.12710025813</v>
      </c>
      <c r="S91" s="248">
        <v>174205.57593219157</v>
      </c>
      <c r="T91" s="248">
        <v>651428.87379858294</v>
      </c>
      <c r="U91" s="248">
        <v>470261.53133176779</v>
      </c>
      <c r="V91" s="248">
        <v>1295895.9810625422</v>
      </c>
      <c r="W91" s="248">
        <v>1396.8460278381306</v>
      </c>
      <c r="X91" s="248">
        <v>6481.7376114477993</v>
      </c>
      <c r="Y91" s="248">
        <v>4498.6012164005906</v>
      </c>
      <c r="Z91" s="248">
        <v>12377.184855686522</v>
      </c>
      <c r="AA91" s="248">
        <v>197858.16005617677</v>
      </c>
      <c r="AB91" s="248">
        <v>328697.12903726572</v>
      </c>
      <c r="AC91" s="248">
        <v>78615.69849091483</v>
      </c>
      <c r="AD91" s="248">
        <v>605170.98758435738</v>
      </c>
      <c r="AE91" s="248">
        <v>80225.906466175715</v>
      </c>
      <c r="AF91" s="248">
        <v>200301.78093791832</v>
      </c>
      <c r="AG91" s="248">
        <v>158516.97179327713</v>
      </c>
      <c r="AH91" s="248">
        <v>439044.6591973711</v>
      </c>
      <c r="AI91" s="248">
        <v>5144.450594761026</v>
      </c>
      <c r="AJ91" s="248">
        <v>15392.763869152099</v>
      </c>
      <c r="AK91" s="248">
        <v>14205.487663452041</v>
      </c>
      <c r="AL91" s="248">
        <v>34742.702127365163</v>
      </c>
      <c r="AM91" s="248">
        <v>2221611.1589736808</v>
      </c>
      <c r="AN91" s="248">
        <v>1078958.3489090935</v>
      </c>
      <c r="AO91" s="248">
        <v>3300569.5078827739</v>
      </c>
    </row>
    <row r="92" spans="4:41" ht="15" x14ac:dyDescent="0.2">
      <c r="D92">
        <v>2007</v>
      </c>
      <c r="K92" s="248">
        <v>10305.728432954837</v>
      </c>
      <c r="L92" s="248">
        <v>66225.972551288811</v>
      </c>
      <c r="M92" s="248">
        <v>105633.61607894386</v>
      </c>
      <c r="N92" s="248">
        <v>182165.31706318748</v>
      </c>
      <c r="O92" s="248">
        <v>131475.84348570666</v>
      </c>
      <c r="P92" s="248">
        <v>319992.48369927739</v>
      </c>
      <c r="Q92" s="248">
        <v>217030.60030895265</v>
      </c>
      <c r="R92" s="248">
        <v>668498.9274939365</v>
      </c>
      <c r="S92" s="248">
        <v>183631.13890107561</v>
      </c>
      <c r="T92" s="248">
        <v>704698.02170024626</v>
      </c>
      <c r="U92" s="248">
        <v>494517.20349738229</v>
      </c>
      <c r="V92" s="248">
        <v>1382846.364098704</v>
      </c>
      <c r="W92" s="248">
        <v>1247.3604863571779</v>
      </c>
      <c r="X92" s="248">
        <v>6564.1938404344401</v>
      </c>
      <c r="Y92" s="248">
        <v>5063.9571227752685</v>
      </c>
      <c r="Z92" s="248">
        <v>12875.511449566886</v>
      </c>
      <c r="AA92" s="248">
        <v>202983.77380444264</v>
      </c>
      <c r="AB92" s="248">
        <v>339515.6087824048</v>
      </c>
      <c r="AC92" s="248">
        <v>63450.692016422145</v>
      </c>
      <c r="AD92" s="248">
        <v>605950.07460326958</v>
      </c>
      <c r="AE92" s="248">
        <v>80593.844537375277</v>
      </c>
      <c r="AF92" s="248">
        <v>204394.33406303381</v>
      </c>
      <c r="AG92" s="248">
        <v>147925.88621603843</v>
      </c>
      <c r="AH92" s="248">
        <v>432914.0648164475</v>
      </c>
      <c r="AI92" s="248">
        <v>5638.2643561018276</v>
      </c>
      <c r="AJ92" s="248">
        <v>17136.753884351845</v>
      </c>
      <c r="AK92" s="248">
        <v>15463.255592591811</v>
      </c>
      <c r="AL92" s="248">
        <v>38238.273833045481</v>
      </c>
      <c r="AM92" s="248">
        <v>2246386.1201053951</v>
      </c>
      <c r="AN92" s="248">
        <v>1077102.4132527628</v>
      </c>
      <c r="AO92" s="248">
        <v>3323488.5333581576</v>
      </c>
    </row>
    <row r="93" spans="4:41" ht="15" x14ac:dyDescent="0.2">
      <c r="D93">
        <v>2006</v>
      </c>
      <c r="K93" s="248">
        <v>10795.528860495202</v>
      </c>
      <c r="L93" s="248">
        <v>64924.043608058542</v>
      </c>
      <c r="M93" s="248">
        <v>95994.476253959074</v>
      </c>
      <c r="N93" s="248">
        <v>171714.04872251282</v>
      </c>
      <c r="O93" s="248">
        <v>120795.6712482266</v>
      </c>
      <c r="P93" s="248">
        <v>302305.00605224923</v>
      </c>
      <c r="Q93" s="248">
        <v>191960.79325144773</v>
      </c>
      <c r="R93" s="248">
        <v>615061.47055192338</v>
      </c>
      <c r="S93" s="248">
        <v>191264.20015158656</v>
      </c>
      <c r="T93" s="248">
        <v>741692.98862276308</v>
      </c>
      <c r="U93" s="248">
        <v>494370.0222859722</v>
      </c>
      <c r="V93" s="248">
        <v>1427327.2110603217</v>
      </c>
      <c r="W93" s="248">
        <v>1153.1787499290685</v>
      </c>
      <c r="X93" s="248">
        <v>6293.8486899888985</v>
      </c>
      <c r="Y93" s="248">
        <v>4539.7273262841454</v>
      </c>
      <c r="Z93" s="248">
        <v>11986.754766202115</v>
      </c>
      <c r="AA93" s="248">
        <v>196467.71864719706</v>
      </c>
      <c r="AB93" s="248">
        <v>331494.8103137007</v>
      </c>
      <c r="AC93" s="248">
        <v>59999.674223709837</v>
      </c>
      <c r="AD93" s="248">
        <v>587962.20318460732</v>
      </c>
      <c r="AE93" s="248">
        <v>74804.264718719176</v>
      </c>
      <c r="AF93" s="248">
        <v>192084.839477959</v>
      </c>
      <c r="AG93" s="248">
        <v>137080.98030912003</v>
      </c>
      <c r="AH93" s="248">
        <v>403970.08450579824</v>
      </c>
      <c r="AI93" s="248">
        <v>5964.5003225374367</v>
      </c>
      <c r="AJ93" s="248">
        <v>18422.456016030257</v>
      </c>
      <c r="AK93" s="248">
        <v>16569.8212861395</v>
      </c>
      <c r="AL93" s="248">
        <v>40956.777624707189</v>
      </c>
      <c r="AM93" s="248">
        <v>2226089.4851009599</v>
      </c>
      <c r="AN93" s="248">
        <v>1032889.0653151127</v>
      </c>
      <c r="AO93" s="248">
        <v>3258978.5504160728</v>
      </c>
    </row>
    <row r="94" spans="4:41" ht="15" x14ac:dyDescent="0.2">
      <c r="D94">
        <v>2005</v>
      </c>
      <c r="K94" s="248">
        <v>10215.497476672406</v>
      </c>
      <c r="L94" s="248">
        <v>64158.967843505277</v>
      </c>
      <c r="M94" s="248">
        <v>93179.546737466822</v>
      </c>
      <c r="N94" s="248">
        <v>167554.01205764449</v>
      </c>
      <c r="O94" s="248">
        <v>110598.26307526628</v>
      </c>
      <c r="P94" s="248">
        <v>273558.36566783005</v>
      </c>
      <c r="Q94" s="248">
        <v>165637.39151572858</v>
      </c>
      <c r="R94" s="248">
        <v>549794.02025882492</v>
      </c>
      <c r="S94" s="248">
        <v>200600.50193514873</v>
      </c>
      <c r="T94" s="248">
        <v>756193.64951858623</v>
      </c>
      <c r="U94" s="248">
        <v>488409.09824140836</v>
      </c>
      <c r="V94" s="248">
        <v>1445203.2496951432</v>
      </c>
      <c r="W94" s="248">
        <v>1048.9319514715576</v>
      </c>
      <c r="X94" s="248">
        <v>6701.1258002282739</v>
      </c>
      <c r="Y94" s="248">
        <v>4834.3908856058815</v>
      </c>
      <c r="Z94" s="248">
        <v>12584.448637305713</v>
      </c>
      <c r="AA94" s="248">
        <v>193252.79722886434</v>
      </c>
      <c r="AB94" s="248">
        <v>320919.2701795937</v>
      </c>
      <c r="AC94" s="248">
        <v>55539.677205454602</v>
      </c>
      <c r="AD94" s="248">
        <v>569711.74461391242</v>
      </c>
      <c r="AE94" s="248">
        <v>72550.47820270386</v>
      </c>
      <c r="AF94" s="248">
        <v>186048.33784800445</v>
      </c>
      <c r="AG94" s="248">
        <v>128374.6184045618</v>
      </c>
      <c r="AH94" s="248">
        <v>386973.43445527006</v>
      </c>
      <c r="AI94" s="248">
        <v>5866.7853110570168</v>
      </c>
      <c r="AJ94" s="248">
        <v>18134.761365996717</v>
      </c>
      <c r="AK94" s="248">
        <v>16084.347728076529</v>
      </c>
      <c r="AL94" s="248">
        <v>40085.894405130261</v>
      </c>
      <c r="AM94" s="248">
        <v>2175135.7306489185</v>
      </c>
      <c r="AN94" s="248">
        <v>996771.0734743129</v>
      </c>
      <c r="AO94" s="248">
        <v>3171906.8041232317</v>
      </c>
    </row>
  </sheetData>
  <mergeCells count="9">
    <mergeCell ref="AI79:AL79"/>
    <mergeCell ref="AM79:AM80"/>
    <mergeCell ref="AN79:AN80"/>
    <mergeCell ref="K79:N79"/>
    <mergeCell ref="O79:R79"/>
    <mergeCell ref="S79:V79"/>
    <mergeCell ref="W79:Z79"/>
    <mergeCell ref="AA79:AD79"/>
    <mergeCell ref="AE79:AH79"/>
  </mergeCells>
  <phoneticPr fontId="17" type="noConversion"/>
  <hyperlinks>
    <hyperlink ref="A69" r:id="rId1" location="methodology"/>
  </hyperlinks>
  <pageMargins left="0.74803149606299213" right="0.74803149606299213" top="0.98425196850393704" bottom="0.98425196850393704" header="0.51181102362204722" footer="0.51181102362204722"/>
  <pageSetup paperSize="9" scale="57" orientation="portrait" r:id="rId2"/>
  <headerFooter alignWithMargins="0">
    <oddHeader>&amp;R&amp;"Arial,Bold"&amp;16ROAD TRAFFIC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zoomScale="75" zoomScaleNormal="75" workbookViewId="0">
      <selection activeCell="AC15" sqref="AC15"/>
    </sheetView>
  </sheetViews>
  <sheetFormatPr defaultRowHeight="12.75" x14ac:dyDescent="0.2"/>
  <cols>
    <col min="1" max="2" width="1.85546875" customWidth="1"/>
    <col min="3" max="3" width="17" customWidth="1"/>
    <col min="4" max="8" width="10" hidden="1" customWidth="1"/>
    <col min="9" max="16" width="10.28515625" hidden="1" customWidth="1"/>
    <col min="17" max="17" width="10.28515625" customWidth="1"/>
    <col min="18" max="20" width="10.42578125" customWidth="1"/>
    <col min="21" max="27" width="9.7109375" customWidth="1"/>
    <col min="28" max="28" width="2.85546875" customWidth="1"/>
  </cols>
  <sheetData>
    <row r="1" spans="1:35" s="14" customFormat="1" ht="15.75" x14ac:dyDescent="0.25">
      <c r="A1" s="77" t="s">
        <v>297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35" ht="18.75" x14ac:dyDescent="0.25">
      <c r="A2" s="105"/>
      <c r="B2" s="105"/>
      <c r="C2" s="106"/>
      <c r="D2" s="106">
        <v>1995</v>
      </c>
      <c r="E2" s="106">
        <v>1996</v>
      </c>
      <c r="F2" s="106">
        <v>1997</v>
      </c>
      <c r="G2" s="106">
        <v>1998</v>
      </c>
      <c r="H2" s="106">
        <v>1999</v>
      </c>
      <c r="I2" s="106">
        <v>2000</v>
      </c>
      <c r="J2" s="106">
        <v>2001</v>
      </c>
      <c r="K2" s="106">
        <v>2002</v>
      </c>
      <c r="L2" s="106">
        <v>2003</v>
      </c>
      <c r="M2" s="106">
        <v>2004</v>
      </c>
      <c r="N2" s="106">
        <v>2005</v>
      </c>
      <c r="O2" s="106">
        <v>2006</v>
      </c>
      <c r="P2" s="106">
        <v>2007</v>
      </c>
      <c r="Q2" s="106">
        <v>2008</v>
      </c>
      <c r="R2" s="106">
        <v>2009</v>
      </c>
      <c r="S2" s="106">
        <v>2010</v>
      </c>
      <c r="T2" s="106">
        <v>2011</v>
      </c>
      <c r="U2" s="106">
        <v>2012</v>
      </c>
      <c r="V2" s="106">
        <v>2013</v>
      </c>
      <c r="W2" s="143" t="s">
        <v>349</v>
      </c>
      <c r="X2" s="106">
        <v>2015</v>
      </c>
      <c r="Y2" s="143" t="s">
        <v>360</v>
      </c>
      <c r="Z2" s="106">
        <v>2017</v>
      </c>
      <c r="AA2" s="106">
        <v>2018</v>
      </c>
    </row>
    <row r="3" spans="1:35" ht="12.75" customHeight="1" x14ac:dyDescent="0.2">
      <c r="C3" s="4"/>
      <c r="D3" s="4"/>
      <c r="E3" s="4"/>
      <c r="F3" s="4"/>
      <c r="G3" s="4"/>
      <c r="H3" s="4"/>
      <c r="M3" s="12"/>
      <c r="N3" s="12"/>
      <c r="P3" s="12"/>
      <c r="Q3" s="12"/>
      <c r="R3" s="12"/>
      <c r="S3" s="12"/>
      <c r="T3" s="12"/>
      <c r="AA3" s="12" t="s">
        <v>48</v>
      </c>
    </row>
    <row r="4" spans="1:35" ht="12" customHeight="1" x14ac:dyDescent="0.2">
      <c r="A4" s="110" t="s">
        <v>119</v>
      </c>
      <c r="B4" s="111"/>
      <c r="C4" s="112"/>
      <c r="D4" s="112"/>
      <c r="E4" s="112"/>
      <c r="F4" s="112"/>
      <c r="G4" s="112"/>
      <c r="H4" s="112"/>
      <c r="J4" s="12"/>
    </row>
    <row r="5" spans="1:35" ht="20.25" customHeight="1" x14ac:dyDescent="0.2">
      <c r="A5" s="14"/>
      <c r="B5" s="14" t="s">
        <v>98</v>
      </c>
      <c r="C5" s="14"/>
      <c r="D5" s="17">
        <v>4318</v>
      </c>
      <c r="E5" s="17">
        <v>4586</v>
      </c>
      <c r="F5" s="17">
        <v>4852</v>
      </c>
      <c r="G5" s="17">
        <v>5072</v>
      </c>
      <c r="H5" s="17">
        <v>5163.9570000000003</v>
      </c>
      <c r="I5" s="17">
        <v>5405</v>
      </c>
      <c r="J5" s="47">
        <v>5567</v>
      </c>
      <c r="K5" s="47">
        <v>5730</v>
      </c>
      <c r="L5" s="17">
        <v>5856</v>
      </c>
      <c r="M5" s="17">
        <v>6094</v>
      </c>
      <c r="N5" s="17">
        <v>6151</v>
      </c>
      <c r="O5" s="17">
        <v>6433</v>
      </c>
      <c r="P5" s="47">
        <v>6577</v>
      </c>
      <c r="Q5" s="47">
        <v>6683</v>
      </c>
      <c r="R5" s="47">
        <v>6633</v>
      </c>
      <c r="S5" s="47">
        <v>6503</v>
      </c>
      <c r="T5" s="47">
        <v>6570</v>
      </c>
      <c r="U5" s="47">
        <v>7140</v>
      </c>
      <c r="V5" s="47">
        <v>7262</v>
      </c>
      <c r="W5" s="47">
        <v>7421</v>
      </c>
      <c r="X5" s="47">
        <v>7477</v>
      </c>
      <c r="Y5" s="47">
        <v>7829</v>
      </c>
      <c r="Z5" s="47">
        <v>8054</v>
      </c>
      <c r="AA5" s="47">
        <v>8518</v>
      </c>
      <c r="AB5" s="80"/>
      <c r="AC5" s="80"/>
      <c r="AD5" s="80"/>
      <c r="AE5" s="80"/>
      <c r="AF5" s="80"/>
      <c r="AG5" s="80"/>
    </row>
    <row r="6" spans="1:35" ht="19.5" customHeight="1" x14ac:dyDescent="0.2">
      <c r="A6" s="14"/>
      <c r="B6" s="21" t="s">
        <v>228</v>
      </c>
      <c r="C6" s="14"/>
      <c r="I6" s="93"/>
      <c r="J6" s="81"/>
      <c r="K6" s="81"/>
      <c r="N6" s="17"/>
      <c r="O6" s="93"/>
      <c r="P6" s="94"/>
      <c r="Q6" s="94"/>
      <c r="R6" s="94"/>
      <c r="S6" s="94"/>
      <c r="T6" s="94"/>
      <c r="U6" s="94"/>
      <c r="V6" s="94"/>
      <c r="W6" s="47"/>
      <c r="X6" s="47"/>
      <c r="Y6" s="47"/>
      <c r="Z6" s="47"/>
      <c r="AA6" s="47"/>
    </row>
    <row r="7" spans="1:35" ht="18.75" x14ac:dyDescent="0.25">
      <c r="A7" s="77"/>
      <c r="B7" s="77"/>
      <c r="C7" s="14" t="s">
        <v>236</v>
      </c>
      <c r="D7" s="17">
        <v>906</v>
      </c>
      <c r="E7" s="17">
        <v>918</v>
      </c>
      <c r="F7" s="17">
        <v>912</v>
      </c>
      <c r="G7" s="17">
        <v>908</v>
      </c>
      <c r="H7" s="17">
        <v>886.08699999999999</v>
      </c>
      <c r="I7" s="17">
        <v>899</v>
      </c>
      <c r="J7" s="47">
        <v>905</v>
      </c>
      <c r="K7" s="47">
        <v>892</v>
      </c>
      <c r="L7" s="17">
        <v>916</v>
      </c>
      <c r="M7" s="17">
        <v>938</v>
      </c>
      <c r="N7" s="17">
        <v>922</v>
      </c>
      <c r="O7" s="17">
        <v>966</v>
      </c>
      <c r="P7" s="47">
        <v>928</v>
      </c>
      <c r="Q7" s="47">
        <v>942</v>
      </c>
      <c r="R7" s="47">
        <v>952</v>
      </c>
      <c r="S7" s="47">
        <v>945</v>
      </c>
      <c r="T7" s="47">
        <v>951</v>
      </c>
      <c r="U7" s="47">
        <v>973</v>
      </c>
      <c r="V7" s="47">
        <v>960</v>
      </c>
      <c r="W7" s="47">
        <v>965</v>
      </c>
      <c r="X7" s="47">
        <v>960</v>
      </c>
      <c r="Y7" s="47">
        <v>988</v>
      </c>
      <c r="Z7" s="47">
        <v>1818</v>
      </c>
      <c r="AA7" s="47">
        <v>1749</v>
      </c>
      <c r="AB7" s="80"/>
      <c r="AC7" s="80"/>
      <c r="AD7" s="80"/>
      <c r="AE7" s="80"/>
      <c r="AF7" s="80"/>
      <c r="AG7" s="80"/>
    </row>
    <row r="8" spans="1:35" ht="18.75" x14ac:dyDescent="0.25">
      <c r="A8" s="77"/>
      <c r="B8" s="77"/>
      <c r="C8" s="14" t="s">
        <v>237</v>
      </c>
      <c r="D8" s="17">
        <v>7668</v>
      </c>
      <c r="E8" s="17">
        <v>7972</v>
      </c>
      <c r="F8" s="17">
        <v>8196</v>
      </c>
      <c r="G8" s="17">
        <v>8272</v>
      </c>
      <c r="H8" s="17">
        <v>8412.4760000000006</v>
      </c>
      <c r="I8" s="17">
        <v>8029</v>
      </c>
      <c r="J8" s="47">
        <v>8238</v>
      </c>
      <c r="K8" s="47">
        <v>8714</v>
      </c>
      <c r="L8" s="17">
        <v>8827</v>
      </c>
      <c r="M8" s="17">
        <v>8944</v>
      </c>
      <c r="N8" s="17">
        <v>8834</v>
      </c>
      <c r="O8" s="17">
        <v>8976</v>
      </c>
      <c r="P8" s="47">
        <v>9042</v>
      </c>
      <c r="Q8" s="47">
        <v>8878</v>
      </c>
      <c r="R8" s="47">
        <v>8960</v>
      </c>
      <c r="S8" s="47">
        <v>8773</v>
      </c>
      <c r="T8" s="47">
        <v>8793</v>
      </c>
      <c r="U8" s="47">
        <v>8678</v>
      </c>
      <c r="V8" s="47">
        <v>8766</v>
      </c>
      <c r="W8" s="47">
        <v>8726</v>
      </c>
      <c r="X8" s="47">
        <v>8905</v>
      </c>
      <c r="Y8" s="47">
        <v>9160</v>
      </c>
      <c r="Z8" s="47">
        <v>8648</v>
      </c>
      <c r="AA8" s="47">
        <v>8870</v>
      </c>
    </row>
    <row r="9" spans="1:35" ht="15" x14ac:dyDescent="0.2">
      <c r="A9" s="14"/>
      <c r="B9" s="14"/>
      <c r="C9" s="14" t="s">
        <v>92</v>
      </c>
      <c r="D9" s="82">
        <f>D7+D8</f>
        <v>8574</v>
      </c>
      <c r="E9" s="82">
        <f>E7+E8</f>
        <v>8890</v>
      </c>
      <c r="F9" s="82">
        <f>F7+F8</f>
        <v>9108</v>
      </c>
      <c r="G9" s="82">
        <f>G7+G8</f>
        <v>9180</v>
      </c>
      <c r="H9" s="82">
        <f>H7+H8</f>
        <v>9298.5630000000001</v>
      </c>
      <c r="I9" s="47">
        <v>8928</v>
      </c>
      <c r="J9" s="47">
        <v>9143</v>
      </c>
      <c r="K9" s="17">
        <v>9605</v>
      </c>
      <c r="L9" s="47">
        <v>9743</v>
      </c>
      <c r="M9" s="47">
        <v>9882</v>
      </c>
      <c r="N9" s="47">
        <v>9756</v>
      </c>
      <c r="O9" s="47">
        <v>9942</v>
      </c>
      <c r="P9" s="47">
        <v>9970</v>
      </c>
      <c r="Q9" s="47">
        <v>9820</v>
      </c>
      <c r="R9" s="47">
        <v>9913</v>
      </c>
      <c r="S9" s="47">
        <v>9719</v>
      </c>
      <c r="T9" s="47">
        <v>9744</v>
      </c>
      <c r="U9" s="47">
        <v>9651</v>
      </c>
      <c r="V9" s="47">
        <v>9725</v>
      </c>
      <c r="W9" s="47">
        <v>9691</v>
      </c>
      <c r="X9" s="47">
        <v>9864</v>
      </c>
      <c r="Y9" s="47">
        <v>10147</v>
      </c>
      <c r="Z9" s="47">
        <v>10466</v>
      </c>
      <c r="AA9" s="47">
        <v>10620</v>
      </c>
    </row>
    <row r="10" spans="1:35" ht="19.5" customHeight="1" x14ac:dyDescent="0.2">
      <c r="A10" s="14"/>
      <c r="B10" s="14" t="s">
        <v>373</v>
      </c>
      <c r="C10" s="14"/>
      <c r="D10" s="50"/>
      <c r="E10" s="50"/>
      <c r="F10" s="47"/>
      <c r="G10" s="47"/>
      <c r="H10" s="45"/>
      <c r="I10" s="47"/>
      <c r="J10" s="45"/>
      <c r="K10" s="94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47"/>
      <c r="X10" s="47"/>
      <c r="Y10" s="47"/>
      <c r="Z10" s="47"/>
      <c r="AA10" s="47"/>
    </row>
    <row r="11" spans="1:35" ht="18" x14ac:dyDescent="0.2">
      <c r="A11" s="14"/>
      <c r="B11" s="14"/>
      <c r="C11" s="14" t="s">
        <v>236</v>
      </c>
      <c r="D11" s="47">
        <v>4298</v>
      </c>
      <c r="E11" s="47">
        <v>4404</v>
      </c>
      <c r="F11" s="47">
        <v>4426</v>
      </c>
      <c r="G11" s="47">
        <v>4454</v>
      </c>
      <c r="H11" s="47">
        <v>4475.8239999999996</v>
      </c>
      <c r="I11" s="47">
        <v>4472</v>
      </c>
      <c r="J11" s="47">
        <v>4416</v>
      </c>
      <c r="K11" s="47">
        <v>4541</v>
      </c>
      <c r="L11" s="47">
        <v>4499</v>
      </c>
      <c r="M11" s="47">
        <v>4604</v>
      </c>
      <c r="N11" s="17">
        <v>4551</v>
      </c>
      <c r="O11" s="17">
        <v>4595</v>
      </c>
      <c r="P11" s="47">
        <v>4505</v>
      </c>
      <c r="Q11" s="47">
        <v>4493</v>
      </c>
      <c r="R11" s="47">
        <v>4530</v>
      </c>
      <c r="S11" s="47">
        <v>4522</v>
      </c>
      <c r="T11" s="47">
        <v>4471</v>
      </c>
      <c r="U11" s="47">
        <v>4395</v>
      </c>
      <c r="V11" s="47">
        <v>4390</v>
      </c>
      <c r="W11" s="47">
        <v>4478</v>
      </c>
      <c r="X11" s="47">
        <v>4501</v>
      </c>
      <c r="Y11" s="47">
        <v>4609</v>
      </c>
      <c r="Z11" s="47">
        <v>5399</v>
      </c>
      <c r="AA11" s="47">
        <v>5262</v>
      </c>
    </row>
    <row r="12" spans="1:35" ht="18" x14ac:dyDescent="0.2">
      <c r="A12" s="14"/>
      <c r="B12" s="14"/>
      <c r="C12" s="14" t="s">
        <v>237</v>
      </c>
      <c r="D12" s="47">
        <v>6798</v>
      </c>
      <c r="E12" s="47">
        <v>6959</v>
      </c>
      <c r="F12" s="47">
        <v>7065</v>
      </c>
      <c r="G12" s="47">
        <v>7178</v>
      </c>
      <c r="H12" s="47">
        <v>7246.9589999999998</v>
      </c>
      <c r="I12" s="47">
        <v>7132</v>
      </c>
      <c r="J12" s="47">
        <v>7216</v>
      </c>
      <c r="K12" s="47">
        <v>7387</v>
      </c>
      <c r="L12" s="47">
        <v>7583</v>
      </c>
      <c r="M12" s="47">
        <v>7629</v>
      </c>
      <c r="N12" s="17">
        <v>7598</v>
      </c>
      <c r="O12" s="17">
        <v>7928</v>
      </c>
      <c r="P12" s="47">
        <v>7933</v>
      </c>
      <c r="Q12" s="47">
        <v>7813</v>
      </c>
      <c r="R12" s="47">
        <v>7885</v>
      </c>
      <c r="S12" s="47">
        <v>7752</v>
      </c>
      <c r="T12" s="47">
        <v>7781</v>
      </c>
      <c r="U12" s="47">
        <v>7666</v>
      </c>
      <c r="V12" s="47">
        <v>7670</v>
      </c>
      <c r="W12" s="47">
        <v>7856</v>
      </c>
      <c r="X12" s="47">
        <v>8029</v>
      </c>
      <c r="Y12" s="47">
        <v>8262</v>
      </c>
      <c r="Z12" s="47">
        <v>7488</v>
      </c>
      <c r="AA12" s="47">
        <v>7142</v>
      </c>
    </row>
    <row r="13" spans="1:35" ht="15" x14ac:dyDescent="0.2">
      <c r="A13" s="14"/>
      <c r="B13" s="14"/>
      <c r="C13" s="14" t="s">
        <v>92</v>
      </c>
      <c r="D13" s="49">
        <f>D11+D12</f>
        <v>11096</v>
      </c>
      <c r="E13" s="49">
        <f>E11+E12</f>
        <v>11363</v>
      </c>
      <c r="F13" s="49">
        <f>F11+F12</f>
        <v>11491</v>
      </c>
      <c r="G13" s="49">
        <f>G11+G12</f>
        <v>11632</v>
      </c>
      <c r="H13" s="49">
        <f>H11+H12</f>
        <v>11722.782999999999</v>
      </c>
      <c r="I13" s="17">
        <v>11604</v>
      </c>
      <c r="J13" s="17">
        <v>11632</v>
      </c>
      <c r="K13" s="17">
        <v>11927</v>
      </c>
      <c r="L13" s="17">
        <v>12083</v>
      </c>
      <c r="M13" s="17">
        <v>12233</v>
      </c>
      <c r="N13" s="17">
        <v>12149</v>
      </c>
      <c r="O13" s="17">
        <v>12523</v>
      </c>
      <c r="P13" s="47">
        <v>12438</v>
      </c>
      <c r="Q13" s="47">
        <v>12307</v>
      </c>
      <c r="R13" s="47">
        <v>12415</v>
      </c>
      <c r="S13" s="47">
        <v>12273</v>
      </c>
      <c r="T13" s="47">
        <v>12252</v>
      </c>
      <c r="U13" s="47">
        <v>12061</v>
      </c>
      <c r="V13" s="47">
        <v>12061</v>
      </c>
      <c r="W13" s="47">
        <v>12334</v>
      </c>
      <c r="X13" s="47">
        <v>12530</v>
      </c>
      <c r="Y13" s="47">
        <v>12871</v>
      </c>
      <c r="Z13" s="47">
        <v>12887</v>
      </c>
      <c r="AA13" s="47">
        <v>12404</v>
      </c>
    </row>
    <row r="14" spans="1:35" ht="19.5" customHeight="1" x14ac:dyDescent="0.2">
      <c r="A14" s="14"/>
      <c r="B14" s="14" t="s">
        <v>93</v>
      </c>
      <c r="C14" s="14"/>
      <c r="D14" s="1"/>
      <c r="E14" s="1"/>
      <c r="F14" s="1"/>
      <c r="G14" s="1"/>
      <c r="H14" s="30"/>
      <c r="I14" s="1"/>
      <c r="J14" s="30"/>
      <c r="K14" s="94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47"/>
      <c r="X14" s="47"/>
      <c r="Y14" s="47"/>
      <c r="Z14" s="47"/>
      <c r="AA14" s="47"/>
    </row>
    <row r="15" spans="1:35" ht="18" x14ac:dyDescent="0.2">
      <c r="A15" s="14"/>
      <c r="B15" s="14"/>
      <c r="C15" s="14" t="s">
        <v>236</v>
      </c>
      <c r="D15" s="49">
        <f t="shared" ref="D15:H16" si="0">D7+D11</f>
        <v>5204</v>
      </c>
      <c r="E15" s="49">
        <f t="shared" si="0"/>
        <v>5322</v>
      </c>
      <c r="F15" s="49">
        <f t="shared" si="0"/>
        <v>5338</v>
      </c>
      <c r="G15" s="49">
        <f t="shared" si="0"/>
        <v>5362</v>
      </c>
      <c r="H15" s="49">
        <f t="shared" si="0"/>
        <v>5361.9110000000001</v>
      </c>
      <c r="I15" s="17">
        <v>5370</v>
      </c>
      <c r="J15" s="17">
        <v>5321</v>
      </c>
      <c r="K15" s="17">
        <v>5433</v>
      </c>
      <c r="L15" s="17">
        <v>5416</v>
      </c>
      <c r="M15" s="17">
        <v>5541</v>
      </c>
      <c r="N15" s="17">
        <v>5473</v>
      </c>
      <c r="O15" s="17">
        <v>5561</v>
      </c>
      <c r="P15" s="47">
        <v>5433</v>
      </c>
      <c r="Q15" s="47">
        <v>5435</v>
      </c>
      <c r="R15" s="47">
        <v>5482</v>
      </c>
      <c r="S15" s="47">
        <v>5467</v>
      </c>
      <c r="T15" s="47">
        <v>5422</v>
      </c>
      <c r="U15" s="47">
        <v>5368</v>
      </c>
      <c r="V15" s="47">
        <v>5350</v>
      </c>
      <c r="W15" s="47">
        <v>5443</v>
      </c>
      <c r="X15" s="47">
        <v>5461</v>
      </c>
      <c r="Y15" s="47">
        <v>5597</v>
      </c>
      <c r="Z15" s="47">
        <v>7217</v>
      </c>
      <c r="AA15" s="47">
        <v>7011</v>
      </c>
      <c r="AB15" s="80"/>
      <c r="AC15" s="80"/>
      <c r="AD15" s="80"/>
      <c r="AE15" s="80"/>
      <c r="AF15" s="80"/>
      <c r="AG15" s="80"/>
      <c r="AH15" s="80"/>
      <c r="AI15" s="80"/>
    </row>
    <row r="16" spans="1:35" ht="18" x14ac:dyDescent="0.2">
      <c r="A16" s="14"/>
      <c r="B16" s="14"/>
      <c r="C16" s="14" t="s">
        <v>237</v>
      </c>
      <c r="D16" s="49">
        <f t="shared" si="0"/>
        <v>14466</v>
      </c>
      <c r="E16" s="49">
        <f t="shared" si="0"/>
        <v>14931</v>
      </c>
      <c r="F16" s="49">
        <f t="shared" si="0"/>
        <v>15261</v>
      </c>
      <c r="G16" s="49">
        <f t="shared" si="0"/>
        <v>15450</v>
      </c>
      <c r="H16" s="49">
        <f t="shared" si="0"/>
        <v>15659.435000000001</v>
      </c>
      <c r="I16" s="17">
        <v>15161</v>
      </c>
      <c r="J16" s="17">
        <v>15454</v>
      </c>
      <c r="K16" s="17">
        <v>16100</v>
      </c>
      <c r="L16" s="17">
        <v>16410</v>
      </c>
      <c r="M16" s="17">
        <v>16573</v>
      </c>
      <c r="N16" s="17">
        <v>16431</v>
      </c>
      <c r="O16" s="17">
        <v>16904</v>
      </c>
      <c r="P16" s="47">
        <v>16975</v>
      </c>
      <c r="Q16" s="47">
        <v>16691</v>
      </c>
      <c r="R16" s="47">
        <v>16845</v>
      </c>
      <c r="S16" s="47">
        <v>16525</v>
      </c>
      <c r="T16" s="47">
        <v>16574</v>
      </c>
      <c r="U16" s="47">
        <v>16344</v>
      </c>
      <c r="V16" s="47">
        <v>16436</v>
      </c>
      <c r="W16" s="47">
        <v>16582</v>
      </c>
      <c r="X16" s="47">
        <v>16934</v>
      </c>
      <c r="Y16" s="47">
        <v>17422</v>
      </c>
      <c r="Z16" s="47">
        <v>16136</v>
      </c>
      <c r="AA16" s="47">
        <v>16012</v>
      </c>
      <c r="AB16" s="80"/>
      <c r="AC16" s="80"/>
      <c r="AD16" s="80"/>
      <c r="AE16" s="80"/>
      <c r="AF16" s="80"/>
      <c r="AG16" s="80"/>
      <c r="AH16" s="80"/>
      <c r="AI16" s="80"/>
    </row>
    <row r="17" spans="1:33" ht="15" x14ac:dyDescent="0.2">
      <c r="A17" s="14"/>
      <c r="B17" s="14"/>
      <c r="C17" s="14" t="s">
        <v>92</v>
      </c>
      <c r="D17" s="49">
        <f>D15+D16</f>
        <v>19670</v>
      </c>
      <c r="E17" s="49">
        <f>E15+E16</f>
        <v>20253</v>
      </c>
      <c r="F17" s="49">
        <f>F15+F16</f>
        <v>20599</v>
      </c>
      <c r="G17" s="49">
        <f>G15+G16</f>
        <v>20812</v>
      </c>
      <c r="H17" s="49">
        <f>H15+H16</f>
        <v>21021.346000000001</v>
      </c>
      <c r="I17" s="49">
        <f t="shared" ref="I17:Z17" si="1">I15+I16</f>
        <v>20531</v>
      </c>
      <c r="J17" s="49">
        <f t="shared" si="1"/>
        <v>20775</v>
      </c>
      <c r="K17" s="49">
        <f t="shared" si="1"/>
        <v>21533</v>
      </c>
      <c r="L17" s="49">
        <f t="shared" si="1"/>
        <v>21826</v>
      </c>
      <c r="M17" s="49">
        <f t="shared" si="1"/>
        <v>22114</v>
      </c>
      <c r="N17" s="49">
        <f t="shared" si="1"/>
        <v>21904</v>
      </c>
      <c r="O17" s="49">
        <f t="shared" si="1"/>
        <v>22465</v>
      </c>
      <c r="P17" s="82">
        <f t="shared" si="1"/>
        <v>22408</v>
      </c>
      <c r="Q17" s="82">
        <f t="shared" si="1"/>
        <v>22126</v>
      </c>
      <c r="R17" s="82">
        <f t="shared" si="1"/>
        <v>22327</v>
      </c>
      <c r="S17" s="82">
        <f t="shared" si="1"/>
        <v>21992</v>
      </c>
      <c r="T17" s="82">
        <f t="shared" si="1"/>
        <v>21996</v>
      </c>
      <c r="U17" s="82">
        <f t="shared" si="1"/>
        <v>21712</v>
      </c>
      <c r="V17" s="82">
        <f t="shared" si="1"/>
        <v>21786</v>
      </c>
      <c r="W17" s="82">
        <f t="shared" si="1"/>
        <v>22025</v>
      </c>
      <c r="X17" s="82">
        <f t="shared" si="1"/>
        <v>22395</v>
      </c>
      <c r="Y17" s="82">
        <f t="shared" si="1"/>
        <v>23019</v>
      </c>
      <c r="Z17" s="82">
        <f t="shared" si="1"/>
        <v>23353</v>
      </c>
      <c r="AA17" s="82">
        <f>AA15+AA16</f>
        <v>23023</v>
      </c>
    </row>
    <row r="18" spans="1:33" ht="24.75" customHeight="1" x14ac:dyDescent="0.25">
      <c r="A18" s="14"/>
      <c r="B18" s="55" t="s">
        <v>94</v>
      </c>
      <c r="C18" s="14"/>
      <c r="D18" s="185">
        <f>D5+D9+D13</f>
        <v>23988</v>
      </c>
      <c r="E18" s="185">
        <f>E5+E9+E13</f>
        <v>24839</v>
      </c>
      <c r="F18" s="185">
        <f>F5+F9+F13</f>
        <v>25451</v>
      </c>
      <c r="G18" s="185">
        <f>G5+G9+G13</f>
        <v>25884</v>
      </c>
      <c r="H18" s="185">
        <f>H5+H9+H13</f>
        <v>26185.303</v>
      </c>
      <c r="I18" s="43">
        <v>25936</v>
      </c>
      <c r="J18" s="43">
        <v>26342</v>
      </c>
      <c r="K18" s="43">
        <v>27262</v>
      </c>
      <c r="L18" s="43">
        <v>27682</v>
      </c>
      <c r="M18" s="43">
        <v>28209</v>
      </c>
      <c r="N18" s="43">
        <v>28055</v>
      </c>
      <c r="O18" s="43">
        <v>28898</v>
      </c>
      <c r="P18" s="103">
        <v>28986</v>
      </c>
      <c r="Q18" s="103">
        <v>28810</v>
      </c>
      <c r="R18" s="103">
        <v>28961</v>
      </c>
      <c r="S18" s="103">
        <v>28496</v>
      </c>
      <c r="T18" s="103">
        <v>28565</v>
      </c>
      <c r="U18" s="103">
        <v>28853</v>
      </c>
      <c r="V18" s="103">
        <v>29048</v>
      </c>
      <c r="W18" s="196">
        <v>29446</v>
      </c>
      <c r="X18" s="196">
        <v>29872</v>
      </c>
      <c r="Y18" s="196">
        <v>30848</v>
      </c>
      <c r="Z18" s="196">
        <v>31407</v>
      </c>
      <c r="AA18" s="196">
        <v>31541</v>
      </c>
    </row>
    <row r="19" spans="1:33" ht="12" customHeight="1" x14ac:dyDescent="0.2">
      <c r="A19" s="14"/>
      <c r="B19" s="14"/>
      <c r="C19" s="14"/>
      <c r="D19" s="88"/>
      <c r="E19" s="88"/>
      <c r="F19" s="88"/>
      <c r="G19" s="88"/>
      <c r="H19" s="88"/>
      <c r="I19" s="102" t="str">
        <f>IF(ABS(I18-I5-I17)&gt;Contents!$A$25,I18-I5-I17," ")</f>
        <v xml:space="preserve"> </v>
      </c>
      <c r="J19" s="102" t="str">
        <f>IF(ABS(J18-J5-J17)&gt;Contents!$A$25,J18-J5-J17," ")</f>
        <v xml:space="preserve"> </v>
      </c>
      <c r="K19" s="102"/>
      <c r="L19" s="102"/>
      <c r="M19" s="102"/>
      <c r="N19" s="102" t="str">
        <f>IF(ABS(N18-N5-N17)&gt;Contents!$A$25,N18-N5-N17," ")</f>
        <v xml:space="preserve"> </v>
      </c>
      <c r="O19" s="102" t="str">
        <f>IF(ABS(O18-O5-O17)&gt;Contents!$A$25,O18-O5-O17," ")</f>
        <v xml:space="preserve"> </v>
      </c>
      <c r="P19" s="102"/>
      <c r="Q19" s="102"/>
      <c r="R19" s="102"/>
      <c r="S19" s="102"/>
      <c r="T19" s="102"/>
      <c r="U19" s="102"/>
      <c r="W19" s="47"/>
      <c r="Z19" s="30"/>
      <c r="AA19" s="30"/>
    </row>
    <row r="20" spans="1:33" ht="12" customHeight="1" x14ac:dyDescent="0.2">
      <c r="A20" s="110" t="s">
        <v>114</v>
      </c>
      <c r="B20" s="111"/>
      <c r="C20" s="111"/>
      <c r="P20" s="30"/>
      <c r="Q20" s="30"/>
      <c r="R20" s="30"/>
      <c r="S20" s="30"/>
      <c r="T20" s="30"/>
      <c r="U20" s="30"/>
      <c r="W20" s="47"/>
      <c r="Z20" s="30"/>
      <c r="AA20" s="30"/>
    </row>
    <row r="21" spans="1:33" ht="15" customHeight="1" x14ac:dyDescent="0.2">
      <c r="A21" s="14"/>
      <c r="B21" s="14" t="s">
        <v>95</v>
      </c>
      <c r="C21" s="14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W21" s="47"/>
      <c r="Z21" s="30"/>
      <c r="AA21" s="30"/>
    </row>
    <row r="22" spans="1:33" ht="18" x14ac:dyDescent="0.2">
      <c r="A22" s="14"/>
      <c r="B22" s="14"/>
      <c r="C22" s="14" t="s">
        <v>236</v>
      </c>
      <c r="D22" s="45">
        <v>1364.499</v>
      </c>
      <c r="E22" s="45">
        <v>1373.1389999999999</v>
      </c>
      <c r="F22" s="45">
        <v>1378.4570000000001</v>
      </c>
      <c r="G22" s="45">
        <v>1390.115</v>
      </c>
      <c r="H22" s="45">
        <v>1387.0029999999999</v>
      </c>
      <c r="I22" s="45">
        <v>1347</v>
      </c>
      <c r="J22" s="45">
        <v>1320</v>
      </c>
      <c r="K22" s="45">
        <v>1321</v>
      </c>
      <c r="L22" s="45">
        <v>1332</v>
      </c>
      <c r="M22" s="45">
        <v>1334</v>
      </c>
      <c r="N22" s="17">
        <v>1336</v>
      </c>
      <c r="O22" s="45">
        <v>1312</v>
      </c>
      <c r="P22" s="45">
        <v>1335</v>
      </c>
      <c r="Q22" s="45">
        <v>1315</v>
      </c>
      <c r="R22" s="45">
        <v>1283</v>
      </c>
      <c r="S22" s="45">
        <v>1246</v>
      </c>
      <c r="T22" s="45">
        <v>1250</v>
      </c>
      <c r="U22" s="45">
        <v>1254</v>
      </c>
      <c r="V22" s="45">
        <v>1235</v>
      </c>
      <c r="W22" s="47">
        <v>1263</v>
      </c>
      <c r="X22" s="47">
        <v>1261</v>
      </c>
      <c r="Y22" s="47">
        <v>1253</v>
      </c>
      <c r="Z22" s="47">
        <v>1566</v>
      </c>
      <c r="AA22" s="47">
        <v>1718</v>
      </c>
    </row>
    <row r="23" spans="1:33" ht="18" x14ac:dyDescent="0.2">
      <c r="A23" s="14"/>
      <c r="B23" s="14"/>
      <c r="C23" s="14" t="s">
        <v>237</v>
      </c>
      <c r="D23" s="45">
        <v>2334.2939999999999</v>
      </c>
      <c r="E23" s="45">
        <v>2373.2579999999998</v>
      </c>
      <c r="F23" s="45">
        <v>2411.6640000000002</v>
      </c>
      <c r="G23" s="45">
        <v>2414.3510000000001</v>
      </c>
      <c r="H23" s="45">
        <v>2437.8429999999998</v>
      </c>
      <c r="I23" s="45">
        <v>2430</v>
      </c>
      <c r="J23" s="45">
        <v>2410</v>
      </c>
      <c r="K23" s="45">
        <v>2489</v>
      </c>
      <c r="L23" s="45">
        <v>2490</v>
      </c>
      <c r="M23" s="45">
        <v>2549</v>
      </c>
      <c r="N23" s="17">
        <v>2589</v>
      </c>
      <c r="O23" s="45">
        <v>2647</v>
      </c>
      <c r="P23" s="45">
        <v>2734</v>
      </c>
      <c r="Q23" s="45">
        <v>2748</v>
      </c>
      <c r="R23" s="45">
        <v>2661</v>
      </c>
      <c r="S23" s="45">
        <v>2660</v>
      </c>
      <c r="T23" s="45">
        <v>2577</v>
      </c>
      <c r="U23" s="45">
        <v>2502</v>
      </c>
      <c r="V23" s="45">
        <v>2519</v>
      </c>
      <c r="W23" s="47">
        <v>2662</v>
      </c>
      <c r="X23" s="47">
        <v>2711</v>
      </c>
      <c r="Y23" s="47">
        <v>2748</v>
      </c>
      <c r="Z23" s="47">
        <v>2677</v>
      </c>
      <c r="AA23" s="47">
        <v>2568</v>
      </c>
    </row>
    <row r="24" spans="1:33" ht="15" x14ac:dyDescent="0.2">
      <c r="A24" s="14"/>
      <c r="B24" s="14"/>
      <c r="C24" s="14" t="s">
        <v>92</v>
      </c>
      <c r="D24" s="179">
        <f>D22+D23</f>
        <v>3698.7929999999997</v>
      </c>
      <c r="E24" s="179">
        <f>E22+E23</f>
        <v>3746.3969999999999</v>
      </c>
      <c r="F24" s="179">
        <f>F22+F23</f>
        <v>3790.1210000000001</v>
      </c>
      <c r="G24" s="179">
        <f>G22+G23</f>
        <v>3804.4660000000003</v>
      </c>
      <c r="H24" s="179">
        <f>H22+H23</f>
        <v>3824.8459999999995</v>
      </c>
      <c r="I24" s="45">
        <v>3777</v>
      </c>
      <c r="J24" s="45">
        <v>3730</v>
      </c>
      <c r="K24" s="45">
        <v>3809</v>
      </c>
      <c r="L24" s="45">
        <v>3822</v>
      </c>
      <c r="M24" s="45">
        <v>3883</v>
      </c>
      <c r="N24" s="45">
        <v>3925</v>
      </c>
      <c r="O24" s="45">
        <v>3959</v>
      </c>
      <c r="P24" s="45">
        <v>4069</v>
      </c>
      <c r="Q24" s="45">
        <v>4063</v>
      </c>
      <c r="R24" s="45">
        <v>3944</v>
      </c>
      <c r="S24" s="45">
        <v>3906</v>
      </c>
      <c r="T24" s="45">
        <v>3827</v>
      </c>
      <c r="U24" s="45">
        <v>3756</v>
      </c>
      <c r="V24" s="45">
        <v>3754</v>
      </c>
      <c r="W24" s="47">
        <v>3925</v>
      </c>
      <c r="X24" s="47">
        <v>3972</v>
      </c>
      <c r="Y24" s="47">
        <v>4001</v>
      </c>
      <c r="Z24" s="47">
        <v>4243</v>
      </c>
      <c r="AA24" s="47">
        <v>4286</v>
      </c>
    </row>
    <row r="25" spans="1:33" ht="15" x14ac:dyDescent="0.2">
      <c r="A25" s="14"/>
      <c r="B25" s="14" t="s">
        <v>301</v>
      </c>
      <c r="C25" s="14"/>
      <c r="D25" s="179"/>
      <c r="E25" s="179"/>
      <c r="F25" s="179"/>
      <c r="G25" s="179"/>
      <c r="H25" s="179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7"/>
      <c r="X25" s="47"/>
      <c r="Y25" s="47"/>
      <c r="Z25" s="47"/>
      <c r="AA25" s="47"/>
    </row>
    <row r="26" spans="1:33" ht="18" x14ac:dyDescent="0.2">
      <c r="A26" s="14"/>
      <c r="B26" s="14"/>
      <c r="C26" s="14" t="s">
        <v>236</v>
      </c>
      <c r="D26" s="45">
        <v>5787.3359999999993</v>
      </c>
      <c r="E26" s="45">
        <v>5859.79</v>
      </c>
      <c r="F26" s="45">
        <v>5932.3969999999999</v>
      </c>
      <c r="G26" s="45">
        <v>6044.402</v>
      </c>
      <c r="H26" s="45">
        <v>6249.8629999999994</v>
      </c>
      <c r="I26" s="45">
        <v>6306</v>
      </c>
      <c r="J26" s="45">
        <v>6433</v>
      </c>
      <c r="K26" s="45">
        <v>6714</v>
      </c>
      <c r="L26" s="45">
        <v>6779</v>
      </c>
      <c r="M26" s="45">
        <v>6778</v>
      </c>
      <c r="N26" s="45">
        <v>6832</v>
      </c>
      <c r="O26" s="45">
        <v>6957</v>
      </c>
      <c r="P26" s="45">
        <v>7133</v>
      </c>
      <c r="Q26" s="45">
        <v>7079</v>
      </c>
      <c r="R26" s="45">
        <v>6942</v>
      </c>
      <c r="S26" s="45">
        <v>6732</v>
      </c>
      <c r="T26" s="45">
        <v>6767</v>
      </c>
      <c r="U26" s="45">
        <v>6813</v>
      </c>
      <c r="V26" s="45">
        <v>6725</v>
      </c>
      <c r="W26" s="47">
        <v>6891</v>
      </c>
      <c r="X26" s="47">
        <v>6890</v>
      </c>
      <c r="Y26" s="47">
        <v>6960</v>
      </c>
      <c r="Z26" s="47">
        <v>8299</v>
      </c>
      <c r="AA26" s="47">
        <v>8436</v>
      </c>
      <c r="AB26" s="80"/>
      <c r="AC26" s="80"/>
      <c r="AD26" s="80"/>
      <c r="AE26" s="80"/>
      <c r="AF26" s="80"/>
      <c r="AG26" s="80"/>
    </row>
    <row r="27" spans="1:33" ht="18" x14ac:dyDescent="0.2">
      <c r="A27" s="14"/>
      <c r="B27" s="14"/>
      <c r="C27" s="14" t="s">
        <v>237</v>
      </c>
      <c r="D27" s="45">
        <v>3262.8469999999998</v>
      </c>
      <c r="E27" s="45">
        <v>3331.5780000000004</v>
      </c>
      <c r="F27" s="45">
        <v>3407.6509999999998</v>
      </c>
      <c r="G27" s="45">
        <v>3435.63</v>
      </c>
      <c r="H27" s="45">
        <v>3510.0069999999996</v>
      </c>
      <c r="I27" s="45">
        <v>3542</v>
      </c>
      <c r="J27" s="45">
        <v>3559</v>
      </c>
      <c r="K27" s="45">
        <v>3749</v>
      </c>
      <c r="L27" s="45">
        <v>3755</v>
      </c>
      <c r="M27" s="45">
        <v>3836</v>
      </c>
      <c r="N27" s="45">
        <v>3906</v>
      </c>
      <c r="O27" s="45">
        <v>4306</v>
      </c>
      <c r="P27" s="45">
        <v>4479</v>
      </c>
      <c r="Q27" s="45">
        <v>4517</v>
      </c>
      <c r="R27" s="45">
        <v>4371</v>
      </c>
      <c r="S27" s="45">
        <v>4354</v>
      </c>
      <c r="T27" s="45">
        <v>4232</v>
      </c>
      <c r="U27" s="45">
        <v>4127</v>
      </c>
      <c r="V27" s="45">
        <v>4314</v>
      </c>
      <c r="W27" s="47">
        <v>4578</v>
      </c>
      <c r="X27" s="47">
        <v>4639</v>
      </c>
      <c r="Y27" s="47">
        <v>4650</v>
      </c>
      <c r="Z27" s="47">
        <v>4038</v>
      </c>
      <c r="AA27" s="47">
        <v>3872</v>
      </c>
      <c r="AB27" s="80"/>
      <c r="AC27" s="80"/>
      <c r="AD27" s="80"/>
      <c r="AE27" s="80"/>
      <c r="AF27" s="80"/>
      <c r="AG27" s="80"/>
    </row>
    <row r="28" spans="1:33" ht="15" x14ac:dyDescent="0.2">
      <c r="A28" s="14"/>
      <c r="B28" s="14"/>
      <c r="C28" s="14" t="s">
        <v>92</v>
      </c>
      <c r="D28" s="45">
        <v>9050.1829999999991</v>
      </c>
      <c r="E28" s="45">
        <v>9191.3679999999986</v>
      </c>
      <c r="F28" s="45">
        <v>9340.0480000000007</v>
      </c>
      <c r="G28" s="45">
        <v>9480.0319999999992</v>
      </c>
      <c r="H28" s="45">
        <v>9759.869999999999</v>
      </c>
      <c r="I28" s="45">
        <v>9848</v>
      </c>
      <c r="J28" s="45">
        <v>9992</v>
      </c>
      <c r="K28" s="45">
        <v>10463</v>
      </c>
      <c r="L28" s="45">
        <v>10534</v>
      </c>
      <c r="M28" s="45">
        <v>10614</v>
      </c>
      <c r="N28" s="45">
        <v>10738</v>
      </c>
      <c r="O28" s="45">
        <v>11263</v>
      </c>
      <c r="P28" s="45">
        <v>11611</v>
      </c>
      <c r="Q28" s="45">
        <v>11596</v>
      </c>
      <c r="R28" s="45">
        <v>11314</v>
      </c>
      <c r="S28" s="45">
        <v>11086</v>
      </c>
      <c r="T28" s="45">
        <v>10998</v>
      </c>
      <c r="U28" s="45">
        <v>10941</v>
      </c>
      <c r="V28" s="45">
        <v>11038</v>
      </c>
      <c r="W28" s="47">
        <v>11469</v>
      </c>
      <c r="X28" s="47">
        <v>11530</v>
      </c>
      <c r="Y28" s="47">
        <v>11610</v>
      </c>
      <c r="Z28" s="47">
        <v>12337</v>
      </c>
      <c r="AA28" s="47">
        <v>12308</v>
      </c>
      <c r="AB28" s="80"/>
      <c r="AC28" s="80"/>
      <c r="AD28" s="80"/>
      <c r="AE28" s="80"/>
      <c r="AF28" s="80"/>
      <c r="AG28" s="80"/>
    </row>
    <row r="29" spans="1:33" ht="17.25" customHeight="1" x14ac:dyDescent="0.2">
      <c r="A29" s="14"/>
      <c r="B29" s="14" t="s">
        <v>96</v>
      </c>
      <c r="C29" s="14"/>
      <c r="D29" s="30"/>
      <c r="E29" s="30"/>
      <c r="F29" s="30"/>
      <c r="G29" s="30"/>
      <c r="H29" s="30"/>
      <c r="I29" s="30"/>
      <c r="J29" s="30"/>
      <c r="K29" s="30"/>
      <c r="L29" s="30"/>
      <c r="N29" s="87"/>
      <c r="R29" s="30"/>
      <c r="S29" s="30"/>
      <c r="T29" s="30"/>
      <c r="U29" s="30"/>
      <c r="W29" s="47"/>
      <c r="Z29" s="30"/>
      <c r="AA29" s="30"/>
    </row>
    <row r="30" spans="1:33" ht="15" customHeight="1" x14ac:dyDescent="0.25">
      <c r="A30" s="55"/>
      <c r="B30" s="14"/>
      <c r="C30" s="14" t="s">
        <v>236</v>
      </c>
      <c r="D30" s="45">
        <v>7151.8349999999991</v>
      </c>
      <c r="E30" s="45">
        <v>7232.9290000000001</v>
      </c>
      <c r="F30" s="45">
        <v>7310.8540000000003</v>
      </c>
      <c r="G30" s="45">
        <v>7434.5169999999998</v>
      </c>
      <c r="H30" s="45">
        <v>7636.866</v>
      </c>
      <c r="I30" s="45">
        <v>7653</v>
      </c>
      <c r="J30" s="45">
        <v>7753</v>
      </c>
      <c r="K30" s="45">
        <v>8034</v>
      </c>
      <c r="L30" s="45">
        <v>8111</v>
      </c>
      <c r="M30" s="45">
        <v>8111</v>
      </c>
      <c r="N30" s="45">
        <v>8168</v>
      </c>
      <c r="O30" s="45">
        <v>8269</v>
      </c>
      <c r="P30" s="45">
        <v>8468</v>
      </c>
      <c r="Q30" s="45">
        <v>8394</v>
      </c>
      <c r="R30" s="45">
        <v>8225</v>
      </c>
      <c r="S30" s="45">
        <v>7978</v>
      </c>
      <c r="T30" s="45">
        <v>8016</v>
      </c>
      <c r="U30" s="45">
        <v>8067</v>
      </c>
      <c r="V30" s="45">
        <v>7960</v>
      </c>
      <c r="W30" s="47">
        <v>8154</v>
      </c>
      <c r="X30" s="47">
        <v>8151</v>
      </c>
      <c r="Y30" s="80">
        <v>8214</v>
      </c>
      <c r="Z30" s="182">
        <v>9865</v>
      </c>
      <c r="AA30" s="182">
        <v>10154</v>
      </c>
    </row>
    <row r="31" spans="1:33" ht="15" customHeight="1" x14ac:dyDescent="0.25">
      <c r="A31" s="55"/>
      <c r="B31" s="14"/>
      <c r="C31" s="14" t="s">
        <v>237</v>
      </c>
      <c r="D31" s="45">
        <v>5597.1409999999996</v>
      </c>
      <c r="E31" s="45">
        <v>5704.8360000000002</v>
      </c>
      <c r="F31" s="45">
        <v>5819.3150000000005</v>
      </c>
      <c r="G31" s="45">
        <v>5849.9809999999998</v>
      </c>
      <c r="H31" s="45">
        <v>5947.8499999999995</v>
      </c>
      <c r="I31" s="45">
        <v>5971</v>
      </c>
      <c r="J31" s="45">
        <v>5969</v>
      </c>
      <c r="K31" s="45">
        <v>6238</v>
      </c>
      <c r="L31" s="45">
        <v>6245</v>
      </c>
      <c r="M31" s="45">
        <v>6385</v>
      </c>
      <c r="N31" s="45">
        <v>6495</v>
      </c>
      <c r="O31" s="45">
        <v>6952</v>
      </c>
      <c r="P31" s="45">
        <v>7212</v>
      </c>
      <c r="Q31" s="45">
        <v>7266</v>
      </c>
      <c r="R31" s="45">
        <v>7033</v>
      </c>
      <c r="S31" s="45">
        <v>7014</v>
      </c>
      <c r="T31" s="45">
        <v>6809</v>
      </c>
      <c r="U31" s="45">
        <v>6630</v>
      </c>
      <c r="V31" s="45">
        <v>6832</v>
      </c>
      <c r="W31" s="47">
        <v>7240</v>
      </c>
      <c r="X31" s="47">
        <v>7350</v>
      </c>
      <c r="Y31" s="80">
        <v>7398</v>
      </c>
      <c r="Z31" s="182">
        <v>6715</v>
      </c>
      <c r="AA31" s="182">
        <v>6440</v>
      </c>
    </row>
    <row r="32" spans="1:33" ht="15" customHeight="1" x14ac:dyDescent="0.25">
      <c r="A32" s="55"/>
      <c r="B32" s="14"/>
      <c r="C32" s="55" t="s">
        <v>96</v>
      </c>
      <c r="D32" s="103">
        <v>12748.975999999999</v>
      </c>
      <c r="E32" s="103">
        <v>12937.764999999999</v>
      </c>
      <c r="F32" s="103">
        <v>13130.169000000002</v>
      </c>
      <c r="G32" s="103">
        <v>13284.498</v>
      </c>
      <c r="H32" s="103">
        <v>13584.715999999999</v>
      </c>
      <c r="I32" s="103">
        <v>13625</v>
      </c>
      <c r="J32" s="103">
        <v>13722</v>
      </c>
      <c r="K32" s="103">
        <v>14272</v>
      </c>
      <c r="L32" s="103">
        <v>14356</v>
      </c>
      <c r="M32" s="103">
        <v>14496</v>
      </c>
      <c r="N32" s="103">
        <v>14663</v>
      </c>
      <c r="O32" s="103">
        <v>15221</v>
      </c>
      <c r="P32" s="103">
        <v>15680</v>
      </c>
      <c r="Q32" s="103">
        <v>15659</v>
      </c>
      <c r="R32" s="103">
        <v>15258</v>
      </c>
      <c r="S32" s="103">
        <v>14992</v>
      </c>
      <c r="T32" s="103">
        <v>14825</v>
      </c>
      <c r="U32" s="103">
        <v>14696</v>
      </c>
      <c r="V32" s="103">
        <v>14792</v>
      </c>
      <c r="W32" s="196">
        <v>15393</v>
      </c>
      <c r="X32" s="196">
        <v>15502</v>
      </c>
      <c r="Y32" s="196">
        <v>15611</v>
      </c>
      <c r="Z32" s="196">
        <v>16580</v>
      </c>
      <c r="AA32" s="196">
        <v>16594</v>
      </c>
      <c r="AB32" s="80"/>
    </row>
    <row r="33" spans="1:28" ht="12.75" customHeight="1" x14ac:dyDescent="0.2">
      <c r="A33" s="14"/>
      <c r="B33" s="14"/>
      <c r="C33" s="14"/>
      <c r="D33" s="88"/>
      <c r="E33" s="88"/>
      <c r="F33" s="88"/>
      <c r="G33" s="88"/>
      <c r="H33" s="88"/>
      <c r="I33" s="102">
        <f>IF(ABS(I32-I30-I31)&gt;Contents!$A$25,I32-I30-I31," ")</f>
        <v>1</v>
      </c>
      <c r="J33" s="102" t="str">
        <f>IF(ABS(J32-J30-J31)&gt;Contents!$A$25,J32-J30-J31," ")</f>
        <v xml:space="preserve"> </v>
      </c>
      <c r="K33" s="102" t="str">
        <f>IF(ABS(K32-K30-K31)&gt;Contents!$A$25,K32-K30-K31," ")</f>
        <v xml:space="preserve"> </v>
      </c>
      <c r="L33" s="102" t="str">
        <f>IF(ABS(L32-L30-L31)&gt;Contents!$A$25,L32-L30-L31," ")</f>
        <v xml:space="preserve"> </v>
      </c>
      <c r="M33" s="102" t="str">
        <f>IF(ABS(M32-M30-M31)&gt;Contents!$A$25,M32-M30-M31," ")</f>
        <v xml:space="preserve"> </v>
      </c>
      <c r="N33" s="102" t="str">
        <f>IF(ABS(N32-N30-N31)&gt;Contents!$A$25,N32-N30-N31," ")</f>
        <v xml:space="preserve"> </v>
      </c>
      <c r="O33" s="102" t="str">
        <f>IF(ABS(O32-O30-O31)&gt;Contents!$A$25,O32-O30-O31," ")</f>
        <v xml:space="preserve"> </v>
      </c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</row>
    <row r="34" spans="1:28" ht="15" x14ac:dyDescent="0.2">
      <c r="A34" s="110" t="s">
        <v>97</v>
      </c>
      <c r="B34" s="111"/>
      <c r="C34" s="111"/>
      <c r="D34" s="182"/>
      <c r="E34" s="182"/>
      <c r="F34" s="30"/>
      <c r="G34" s="30"/>
      <c r="H34" s="30"/>
      <c r="I34" s="30"/>
      <c r="J34" s="30"/>
      <c r="K34" s="30"/>
      <c r="L34" s="30"/>
      <c r="R34" s="30"/>
      <c r="S34" s="30"/>
      <c r="T34" s="30"/>
      <c r="U34" s="30"/>
      <c r="W34" s="47"/>
      <c r="Z34" s="30"/>
      <c r="AA34" s="30"/>
    </row>
    <row r="35" spans="1:28" ht="15.75" x14ac:dyDescent="0.25">
      <c r="A35" s="55"/>
      <c r="B35" s="14" t="s">
        <v>98</v>
      </c>
      <c r="C35" s="14"/>
      <c r="D35" s="180">
        <f>D5</f>
        <v>4318</v>
      </c>
      <c r="E35" s="180">
        <f>E5</f>
        <v>4586</v>
      </c>
      <c r="F35" s="180">
        <f>F5</f>
        <v>4852</v>
      </c>
      <c r="G35" s="180">
        <f>G5</f>
        <v>5072</v>
      </c>
      <c r="H35" s="180">
        <f>H5</f>
        <v>5163.9570000000003</v>
      </c>
      <c r="I35" s="45">
        <v>5405</v>
      </c>
      <c r="J35" s="45">
        <v>5567</v>
      </c>
      <c r="K35" s="45">
        <v>5730</v>
      </c>
      <c r="L35" s="45">
        <v>5856</v>
      </c>
      <c r="M35" s="45">
        <v>6094</v>
      </c>
      <c r="N35" s="45">
        <v>6151</v>
      </c>
      <c r="O35" s="45">
        <v>6433</v>
      </c>
      <c r="P35" s="45">
        <v>6577</v>
      </c>
      <c r="Q35" s="45">
        <v>6683</v>
      </c>
      <c r="R35" s="45">
        <v>6633</v>
      </c>
      <c r="S35" s="45">
        <v>6503</v>
      </c>
      <c r="T35" s="45">
        <v>6570</v>
      </c>
      <c r="U35" s="45">
        <v>7140</v>
      </c>
      <c r="V35" s="45">
        <v>7262</v>
      </c>
      <c r="W35" s="47">
        <v>7421</v>
      </c>
      <c r="X35" s="47">
        <v>7477</v>
      </c>
      <c r="Y35" s="47">
        <v>7829</v>
      </c>
      <c r="Z35" s="47">
        <v>8054</v>
      </c>
      <c r="AA35" s="47">
        <v>8518</v>
      </c>
    </row>
    <row r="36" spans="1:28" ht="18.75" x14ac:dyDescent="0.25">
      <c r="A36" s="55"/>
      <c r="B36" s="14" t="s">
        <v>236</v>
      </c>
      <c r="C36" s="14"/>
      <c r="D36" s="180">
        <f t="shared" ref="D36:H37" si="2">D15+D30</f>
        <v>12355.834999999999</v>
      </c>
      <c r="E36" s="180">
        <f t="shared" si="2"/>
        <v>12554.929</v>
      </c>
      <c r="F36" s="180">
        <f t="shared" si="2"/>
        <v>12648.853999999999</v>
      </c>
      <c r="G36" s="180">
        <f t="shared" si="2"/>
        <v>12796.517</v>
      </c>
      <c r="H36" s="180">
        <f t="shared" si="2"/>
        <v>12998.777</v>
      </c>
      <c r="I36" s="45">
        <v>13024</v>
      </c>
      <c r="J36" s="45">
        <v>13074</v>
      </c>
      <c r="K36" s="45">
        <v>13467</v>
      </c>
      <c r="L36" s="45">
        <v>13527</v>
      </c>
      <c r="M36" s="45">
        <v>13653</v>
      </c>
      <c r="N36" s="45">
        <v>13641</v>
      </c>
      <c r="O36" s="45">
        <v>13830</v>
      </c>
      <c r="P36" s="45">
        <v>13901</v>
      </c>
      <c r="Q36" s="45">
        <v>13829</v>
      </c>
      <c r="R36" s="45">
        <v>13708</v>
      </c>
      <c r="S36" s="45">
        <v>13445</v>
      </c>
      <c r="T36" s="45">
        <v>13438</v>
      </c>
      <c r="U36" s="45">
        <v>13434</v>
      </c>
      <c r="V36" s="45">
        <v>13310</v>
      </c>
      <c r="W36" s="47">
        <v>13597</v>
      </c>
      <c r="X36" s="47">
        <v>13612</v>
      </c>
      <c r="Y36" s="47">
        <v>13810</v>
      </c>
      <c r="Z36" s="47">
        <v>17082</v>
      </c>
      <c r="AA36" s="47">
        <v>17165</v>
      </c>
    </row>
    <row r="37" spans="1:28" ht="18.75" x14ac:dyDescent="0.25">
      <c r="A37" s="55"/>
      <c r="B37" s="14" t="s">
        <v>237</v>
      </c>
      <c r="C37" s="14"/>
      <c r="D37" s="180">
        <f t="shared" si="2"/>
        <v>20063.141</v>
      </c>
      <c r="E37" s="180">
        <f t="shared" si="2"/>
        <v>20635.835999999999</v>
      </c>
      <c r="F37" s="180">
        <f t="shared" si="2"/>
        <v>21080.315000000002</v>
      </c>
      <c r="G37" s="180">
        <f t="shared" si="2"/>
        <v>21299.981</v>
      </c>
      <c r="H37" s="180">
        <f t="shared" si="2"/>
        <v>21607.285</v>
      </c>
      <c r="I37" s="45">
        <v>21133</v>
      </c>
      <c r="J37" s="45">
        <v>21424</v>
      </c>
      <c r="K37" s="45">
        <v>22338</v>
      </c>
      <c r="L37" s="45">
        <v>22655</v>
      </c>
      <c r="M37" s="45">
        <v>22958</v>
      </c>
      <c r="N37" s="45">
        <v>22926</v>
      </c>
      <c r="O37" s="45">
        <v>23857</v>
      </c>
      <c r="P37" s="45">
        <v>24187</v>
      </c>
      <c r="Q37" s="45">
        <v>23957</v>
      </c>
      <c r="R37" s="45">
        <v>23878</v>
      </c>
      <c r="S37" s="45">
        <v>23539</v>
      </c>
      <c r="T37" s="45">
        <v>23383</v>
      </c>
      <c r="U37" s="45">
        <v>22974</v>
      </c>
      <c r="V37" s="45">
        <v>23269</v>
      </c>
      <c r="W37" s="47">
        <v>23822</v>
      </c>
      <c r="X37" s="47">
        <v>24284</v>
      </c>
      <c r="Y37" s="47">
        <v>24819</v>
      </c>
      <c r="Z37" s="47">
        <v>22851</v>
      </c>
      <c r="AA37" s="47">
        <v>22453</v>
      </c>
      <c r="AB37" s="80"/>
    </row>
    <row r="38" spans="1:28" ht="15.75" x14ac:dyDescent="0.25">
      <c r="A38" s="55"/>
      <c r="B38" s="55" t="s">
        <v>97</v>
      </c>
      <c r="C38" s="14"/>
      <c r="D38" s="181">
        <f>SUM(D18,D32)</f>
        <v>36736.975999999995</v>
      </c>
      <c r="E38" s="181">
        <f>SUM(E18,E32)</f>
        <v>37776.764999999999</v>
      </c>
      <c r="F38" s="181">
        <f>SUM(F18,F32)</f>
        <v>38581.169000000002</v>
      </c>
      <c r="G38" s="181">
        <f>SUM(G18,G32)</f>
        <v>39168.498</v>
      </c>
      <c r="H38" s="181">
        <f>SUM(H18,H32)</f>
        <v>39770.019</v>
      </c>
      <c r="I38" s="103">
        <v>39561</v>
      </c>
      <c r="J38" s="103">
        <v>40065</v>
      </c>
      <c r="K38" s="103">
        <v>41535</v>
      </c>
      <c r="L38" s="103">
        <v>42038</v>
      </c>
      <c r="M38" s="103">
        <v>42705</v>
      </c>
      <c r="N38" s="103">
        <v>42718</v>
      </c>
      <c r="O38" s="103">
        <v>44119</v>
      </c>
      <c r="P38" s="103">
        <v>44666</v>
      </c>
      <c r="Q38" s="103">
        <v>44470</v>
      </c>
      <c r="R38" s="103">
        <v>44219</v>
      </c>
      <c r="S38" s="103">
        <v>43488</v>
      </c>
      <c r="T38" s="103">
        <v>43390</v>
      </c>
      <c r="U38" s="103">
        <v>43549</v>
      </c>
      <c r="V38" s="103">
        <v>43840</v>
      </c>
      <c r="W38" s="196">
        <v>44839</v>
      </c>
      <c r="X38" s="196">
        <v>45374</v>
      </c>
      <c r="Y38" s="196">
        <v>46459</v>
      </c>
      <c r="Z38" s="196">
        <v>47986</v>
      </c>
      <c r="AA38" s="196">
        <v>48137</v>
      </c>
    </row>
    <row r="39" spans="1:28" ht="15" customHeight="1" x14ac:dyDescent="0.2">
      <c r="A39" s="113"/>
      <c r="B39" s="113"/>
      <c r="C39" s="113"/>
      <c r="D39" s="113"/>
      <c r="E39" s="113"/>
      <c r="F39" s="113"/>
      <c r="G39" s="113"/>
      <c r="H39" s="113"/>
      <c r="I39" s="109">
        <f>IF(ABS(I38-SUM(I35:I37))&gt;Contents!$A$25,I38-SUM(I35:I37)," ")</f>
        <v>-1</v>
      </c>
      <c r="J39" s="109" t="str">
        <f>IF(ABS(J38-SUM(J35:J37))&gt;Contents!$A$25,J38-SUM(J35:J37)," ")</f>
        <v xml:space="preserve"> </v>
      </c>
      <c r="K39" s="109" t="str">
        <f>IF(ABS(K38-SUM(K35:K37))&gt;Contents!$A$25,K38-SUM(K35:K37)," ")</f>
        <v xml:space="preserve"> </v>
      </c>
      <c r="L39" s="109" t="str">
        <f>IF(ABS(L38-SUM(L35:L37))&gt;Contents!$A$25,L38-SUM(L35:L37)," ")</f>
        <v xml:space="preserve"> </v>
      </c>
      <c r="M39" s="109" t="str">
        <f>IF(ABS(M38-SUM(M35:M37))&gt;Contents!$A$25,M38-SUM(M35:M37)," ")</f>
        <v xml:space="preserve"> </v>
      </c>
      <c r="N39" s="109" t="str">
        <f>IF(ABS(N38-SUM(N35:N37))&gt;Contents!$A$25,N38-SUM(N35:N37)," ")</f>
        <v xml:space="preserve"> </v>
      </c>
      <c r="O39" s="109">
        <f>IF(ABS(O38-SUM(O35:O37))&gt;Contents!$A$25,O38-SUM(O35:O37)," ")</f>
        <v>-1</v>
      </c>
      <c r="P39" s="109"/>
      <c r="Q39" s="109"/>
      <c r="R39" s="109"/>
      <c r="S39" s="109"/>
      <c r="T39" s="108"/>
      <c r="U39" s="108"/>
      <c r="V39" s="108"/>
      <c r="W39" s="210"/>
      <c r="X39" s="108"/>
      <c r="Y39" s="108"/>
      <c r="Z39" s="108"/>
      <c r="AA39" s="108"/>
    </row>
    <row r="40" spans="1:28" ht="18" customHeight="1" x14ac:dyDescent="0.2">
      <c r="A40" s="22" t="s">
        <v>251</v>
      </c>
      <c r="B40" s="1"/>
      <c r="C40" s="1"/>
      <c r="D40" s="1"/>
      <c r="E40" s="1"/>
      <c r="F40" s="1"/>
      <c r="G40" s="1"/>
      <c r="H40" s="1"/>
      <c r="I40" s="3"/>
      <c r="J40" s="3"/>
      <c r="K40" s="3"/>
      <c r="L40" s="3"/>
      <c r="M40" s="1"/>
    </row>
    <row r="41" spans="1:28" ht="18" customHeight="1" x14ac:dyDescent="0.2">
      <c r="A41" s="83" t="s">
        <v>361</v>
      </c>
      <c r="B41" s="1"/>
      <c r="C41" s="1"/>
      <c r="D41" s="1"/>
      <c r="E41" s="1"/>
      <c r="F41" s="1"/>
      <c r="G41" s="1"/>
      <c r="H41" s="1"/>
      <c r="I41" s="3"/>
      <c r="J41" s="3"/>
      <c r="K41" s="3"/>
      <c r="L41" s="3"/>
      <c r="M41" s="1"/>
    </row>
    <row r="42" spans="1:28" x14ac:dyDescent="0.2">
      <c r="A42" s="83" t="s">
        <v>339</v>
      </c>
    </row>
    <row r="43" spans="1:28" x14ac:dyDescent="0.2">
      <c r="A43" s="83" t="s">
        <v>346</v>
      </c>
      <c r="C43" s="1"/>
      <c r="D43" s="1"/>
      <c r="E43" s="1"/>
      <c r="F43" s="1"/>
      <c r="G43" s="1"/>
      <c r="H43" s="1"/>
      <c r="I43" s="10"/>
      <c r="J43" s="10"/>
      <c r="K43" s="10"/>
      <c r="L43" s="11"/>
      <c r="M43" s="11"/>
      <c r="N43" s="1"/>
      <c r="O43" s="1"/>
    </row>
    <row r="44" spans="1:28" ht="15" x14ac:dyDescent="0.25">
      <c r="A44" s="206" t="s">
        <v>343</v>
      </c>
      <c r="C44" s="1"/>
      <c r="D44" s="1"/>
      <c r="E44" s="1"/>
      <c r="F44" s="1"/>
      <c r="G44" s="1"/>
      <c r="H44" s="1"/>
      <c r="I44" s="10"/>
      <c r="J44" s="10"/>
      <c r="K44" s="10"/>
      <c r="L44" s="11"/>
      <c r="M44" s="11"/>
      <c r="N44" s="1"/>
      <c r="O44" s="1"/>
    </row>
    <row r="45" spans="1:28" x14ac:dyDescent="0.2">
      <c r="C45" s="1"/>
      <c r="D45" s="1"/>
      <c r="E45" s="1"/>
      <c r="F45" s="1"/>
      <c r="G45" s="1"/>
      <c r="H45" s="1"/>
      <c r="I45" s="10"/>
      <c r="J45" s="10"/>
      <c r="K45" s="10"/>
      <c r="L45" s="11"/>
      <c r="M45" s="11"/>
      <c r="N45" s="1"/>
      <c r="O45" s="1"/>
    </row>
    <row r="46" spans="1:28" x14ac:dyDescent="0.2">
      <c r="C46" s="1"/>
      <c r="D46" s="1"/>
      <c r="E46" s="1"/>
      <c r="F46" s="1"/>
      <c r="G46" s="1"/>
      <c r="H46" s="1"/>
      <c r="I46" s="10"/>
      <c r="J46" s="10"/>
      <c r="K46" s="10"/>
      <c r="L46" s="11"/>
      <c r="M46" s="11"/>
      <c r="N46" s="1"/>
      <c r="O46" s="1"/>
    </row>
    <row r="47" spans="1:28" x14ac:dyDescent="0.2">
      <c r="C47" s="1"/>
      <c r="D47" s="1"/>
      <c r="E47" s="1"/>
      <c r="F47" s="1"/>
      <c r="G47" s="1"/>
      <c r="H47" s="1"/>
      <c r="I47" s="10"/>
      <c r="J47" s="10"/>
      <c r="K47" s="10"/>
      <c r="L47" s="11"/>
      <c r="M47" s="11"/>
      <c r="N47" s="1"/>
      <c r="O47" s="1"/>
    </row>
    <row r="48" spans="1:28" x14ac:dyDescent="0.2">
      <c r="C48" s="1"/>
      <c r="D48" s="1"/>
      <c r="E48" s="1"/>
      <c r="F48" s="1"/>
      <c r="G48" s="1"/>
      <c r="H48" s="1"/>
      <c r="I48" s="10"/>
      <c r="J48" s="10"/>
      <c r="K48" s="10"/>
      <c r="L48" s="11"/>
      <c r="M48" s="11"/>
      <c r="N48" s="1"/>
      <c r="O48" s="1"/>
    </row>
    <row r="49" spans="3:15" x14ac:dyDescent="0.2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3:15" x14ac:dyDescent="0.2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3:15" x14ac:dyDescent="0.2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3:15" x14ac:dyDescent="0.2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3:15" x14ac:dyDescent="0.2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3:15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3:15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</sheetData>
  <phoneticPr fontId="17" type="noConversion"/>
  <pageMargins left="0.75" right="0.75" top="1" bottom="1" header="0.5" footer="0.5"/>
  <pageSetup paperSize="9" scale="67" orientation="portrait" r:id="rId1"/>
  <headerFooter alignWithMargins="0">
    <oddHeader>&amp;R&amp;"Arial,Bold"&amp;14ROAD TRAFFIC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5"/>
  <sheetViews>
    <sheetView zoomScale="75" zoomScaleNormal="75" workbookViewId="0">
      <selection activeCell="A66" sqref="A66"/>
    </sheetView>
  </sheetViews>
  <sheetFormatPr defaultRowHeight="12.75" x14ac:dyDescent="0.2"/>
  <cols>
    <col min="1" max="2" width="1.85546875" customWidth="1"/>
    <col min="3" max="3" width="31.42578125" customWidth="1"/>
    <col min="4" max="8" width="8.7109375" hidden="1" customWidth="1"/>
    <col min="9" max="16" width="10.28515625" hidden="1" customWidth="1"/>
    <col min="17" max="18" width="10.28515625" customWidth="1"/>
    <col min="19" max="19" width="11.28515625" bestFit="1" customWidth="1"/>
    <col min="20" max="20" width="10.140625" customWidth="1"/>
    <col min="21" max="21" width="10" customWidth="1"/>
    <col min="22" max="22" width="10.42578125" customWidth="1"/>
    <col min="23" max="23" width="9.85546875" customWidth="1"/>
    <col min="24" max="24" width="10" customWidth="1"/>
  </cols>
  <sheetData>
    <row r="1" spans="1:26" s="14" customFormat="1" ht="15.75" x14ac:dyDescent="0.25">
      <c r="A1" s="77" t="s">
        <v>376</v>
      </c>
      <c r="B1" s="21"/>
      <c r="I1" s="21"/>
      <c r="J1" s="21"/>
      <c r="K1" s="21"/>
      <c r="L1" s="113"/>
      <c r="M1" s="21"/>
      <c r="N1" s="21"/>
      <c r="O1" s="113"/>
      <c r="P1" s="113"/>
      <c r="Q1" s="113"/>
      <c r="S1" s="21"/>
    </row>
    <row r="2" spans="1:26" ht="67.5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108"/>
      <c r="N2" s="108"/>
      <c r="O2" s="108"/>
      <c r="P2" s="108"/>
      <c r="Q2" s="108"/>
      <c r="R2" s="145" t="s">
        <v>0</v>
      </c>
      <c r="S2" s="124" t="s">
        <v>1</v>
      </c>
      <c r="T2" s="145" t="s">
        <v>2</v>
      </c>
      <c r="U2" s="124" t="s">
        <v>3</v>
      </c>
      <c r="V2" s="124" t="s">
        <v>4</v>
      </c>
      <c r="W2" s="124" t="s">
        <v>5</v>
      </c>
      <c r="X2" s="124" t="s">
        <v>6</v>
      </c>
      <c r="Y2" s="124" t="s">
        <v>7</v>
      </c>
      <c r="Z2" s="124" t="s">
        <v>113</v>
      </c>
    </row>
    <row r="3" spans="1:26" ht="12.75" customHeight="1" x14ac:dyDescent="0.2">
      <c r="R3" s="5"/>
      <c r="S3" s="6"/>
      <c r="T3" s="5"/>
      <c r="U3" s="6"/>
      <c r="V3" s="6"/>
      <c r="W3" s="8"/>
      <c r="X3" s="6"/>
      <c r="Z3" s="9" t="s">
        <v>50</v>
      </c>
    </row>
    <row r="4" spans="1:26" ht="12.75" customHeight="1" x14ac:dyDescent="0.2">
      <c r="A4" s="101" t="s">
        <v>119</v>
      </c>
      <c r="B4" s="101"/>
      <c r="C4" s="101"/>
      <c r="D4" s="101"/>
      <c r="E4" s="101"/>
      <c r="F4" s="101"/>
      <c r="G4" s="101"/>
      <c r="H4" s="101"/>
      <c r="R4" s="5"/>
      <c r="S4" s="6"/>
      <c r="T4" s="5"/>
      <c r="U4" s="6"/>
      <c r="V4" s="6"/>
      <c r="W4" s="8"/>
      <c r="X4" s="6"/>
      <c r="Y4" s="9"/>
      <c r="Z4" s="7"/>
    </row>
    <row r="5" spans="1:26" ht="18.75" x14ac:dyDescent="0.25">
      <c r="A5" s="101"/>
      <c r="B5" s="101" t="s">
        <v>272</v>
      </c>
      <c r="C5" s="101"/>
      <c r="D5" s="101"/>
      <c r="E5" s="101"/>
      <c r="F5" s="101"/>
      <c r="G5" s="101"/>
      <c r="H5" s="101"/>
      <c r="R5" s="46">
        <v>6145</v>
      </c>
      <c r="S5" s="46">
        <v>26</v>
      </c>
      <c r="T5" s="46">
        <v>47</v>
      </c>
      <c r="U5" s="46">
        <v>1360</v>
      </c>
      <c r="V5" s="46">
        <v>940</v>
      </c>
      <c r="W5" s="45">
        <v>8518</v>
      </c>
      <c r="X5" s="46">
        <v>0</v>
      </c>
      <c r="Y5" s="103">
        <v>8518</v>
      </c>
      <c r="Z5" s="91">
        <f>(Y5/Y$21) * 100</f>
        <v>17.695327918233374</v>
      </c>
    </row>
    <row r="6" spans="1:26" ht="18.75" x14ac:dyDescent="0.25">
      <c r="A6" s="101"/>
      <c r="B6" s="14" t="s">
        <v>273</v>
      </c>
      <c r="C6" s="101"/>
      <c r="D6" s="101"/>
      <c r="E6" s="101"/>
      <c r="F6" s="101"/>
      <c r="G6" s="101"/>
      <c r="H6" s="101"/>
      <c r="R6" s="46">
        <v>1355</v>
      </c>
      <c r="S6" s="46">
        <v>9</v>
      </c>
      <c r="T6" s="46">
        <v>11</v>
      </c>
      <c r="U6" s="46">
        <v>270</v>
      </c>
      <c r="V6" s="46">
        <v>104</v>
      </c>
      <c r="W6" s="45">
        <v>1748</v>
      </c>
      <c r="X6" s="46">
        <v>1</v>
      </c>
      <c r="Y6" s="103">
        <v>1749</v>
      </c>
      <c r="Z6" s="91">
        <f>(Y6/Y$21) * 100</f>
        <v>3.6333797286910272</v>
      </c>
    </row>
    <row r="7" spans="1:26" ht="18.75" x14ac:dyDescent="0.25">
      <c r="A7" s="101"/>
      <c r="B7" s="14" t="s">
        <v>274</v>
      </c>
      <c r="C7" s="101"/>
      <c r="D7" s="101"/>
      <c r="E7" s="101"/>
      <c r="F7" s="101"/>
      <c r="G7" s="101"/>
      <c r="H7" s="101"/>
      <c r="I7" s="80"/>
      <c r="R7" s="46">
        <v>6467</v>
      </c>
      <c r="S7" s="46">
        <v>75</v>
      </c>
      <c r="T7" s="46">
        <v>84</v>
      </c>
      <c r="U7" s="46">
        <v>1476</v>
      </c>
      <c r="V7" s="46">
        <v>762</v>
      </c>
      <c r="W7" s="45">
        <v>8865</v>
      </c>
      <c r="X7" s="46">
        <v>6</v>
      </c>
      <c r="Y7" s="103">
        <v>8870</v>
      </c>
      <c r="Z7" s="91">
        <f>(Y7/Y$21) * 100</f>
        <v>18.426574152938489</v>
      </c>
    </row>
    <row r="8" spans="1:26" ht="18.75" x14ac:dyDescent="0.25">
      <c r="A8" s="101"/>
      <c r="B8" s="14" t="s">
        <v>275</v>
      </c>
      <c r="C8" s="101"/>
      <c r="D8" s="101"/>
      <c r="E8" s="101"/>
      <c r="F8" s="101"/>
      <c r="G8" s="101"/>
      <c r="H8" s="101"/>
      <c r="R8" s="46">
        <v>4225</v>
      </c>
      <c r="S8" s="46">
        <v>21</v>
      </c>
      <c r="T8" s="46">
        <v>88</v>
      </c>
      <c r="U8" s="46">
        <v>749</v>
      </c>
      <c r="V8" s="46">
        <v>155</v>
      </c>
      <c r="W8" s="45">
        <v>5239</v>
      </c>
      <c r="X8" s="46">
        <v>23</v>
      </c>
      <c r="Y8" s="103">
        <v>5262</v>
      </c>
      <c r="Z8" s="91">
        <f>(Y8/Y$21) * 100</f>
        <v>10.931300247211086</v>
      </c>
    </row>
    <row r="9" spans="1:26" ht="18.75" x14ac:dyDescent="0.25">
      <c r="A9" s="101"/>
      <c r="B9" s="14" t="s">
        <v>276</v>
      </c>
      <c r="C9" s="101"/>
      <c r="D9" s="101"/>
      <c r="E9" s="101"/>
      <c r="F9" s="101"/>
      <c r="G9" s="101"/>
      <c r="H9" s="101"/>
      <c r="R9" s="46">
        <v>5278</v>
      </c>
      <c r="S9" s="46">
        <v>51</v>
      </c>
      <c r="T9" s="46">
        <v>86</v>
      </c>
      <c r="U9" s="46">
        <v>1311</v>
      </c>
      <c r="V9" s="46">
        <v>402</v>
      </c>
      <c r="W9" s="45">
        <v>7129</v>
      </c>
      <c r="X9" s="46">
        <v>14</v>
      </c>
      <c r="Y9" s="103">
        <v>7142</v>
      </c>
      <c r="Z9" s="91">
        <f>(Y9/Y$21) * 100</f>
        <v>14.836819909840662</v>
      </c>
    </row>
    <row r="10" spans="1:26" ht="15.75" x14ac:dyDescent="0.25">
      <c r="A10" s="101"/>
      <c r="B10" s="117" t="s">
        <v>94</v>
      </c>
      <c r="C10" s="101"/>
      <c r="D10" s="101"/>
      <c r="E10" s="101"/>
      <c r="F10" s="101"/>
      <c r="G10" s="101"/>
      <c r="H10" s="101"/>
      <c r="R10" s="103">
        <v>23470</v>
      </c>
      <c r="S10" s="103">
        <v>182</v>
      </c>
      <c r="T10" s="103">
        <v>316</v>
      </c>
      <c r="U10" s="103">
        <v>5166</v>
      </c>
      <c r="V10" s="103">
        <v>2363</v>
      </c>
      <c r="W10" s="103">
        <v>31499</v>
      </c>
      <c r="X10" s="103">
        <v>44</v>
      </c>
      <c r="Y10" s="103">
        <v>31541</v>
      </c>
      <c r="Z10" s="89">
        <f>SUM(Z5:Z9)</f>
        <v>65.523401956914626</v>
      </c>
    </row>
    <row r="11" spans="1:26" ht="15" x14ac:dyDescent="0.2">
      <c r="A11" s="101"/>
      <c r="B11" s="101"/>
      <c r="C11" s="96"/>
      <c r="D11" s="96"/>
      <c r="E11" s="96"/>
      <c r="F11" s="96"/>
      <c r="G11" s="96"/>
      <c r="H11" s="96"/>
      <c r="R11" s="221"/>
      <c r="S11" s="102"/>
      <c r="T11" s="102"/>
      <c r="U11" s="102"/>
      <c r="V11" s="102"/>
      <c r="W11" s="102"/>
      <c r="X11" s="102"/>
      <c r="Y11" s="222"/>
      <c r="Z11" s="88"/>
    </row>
    <row r="12" spans="1:26" ht="15.75" x14ac:dyDescent="0.25">
      <c r="A12" s="101" t="s">
        <v>114</v>
      </c>
      <c r="B12" s="101"/>
      <c r="C12" s="101"/>
      <c r="D12" s="101"/>
      <c r="E12" s="101"/>
      <c r="F12" s="101"/>
      <c r="G12" s="101"/>
      <c r="H12" s="101"/>
      <c r="R12" s="46"/>
      <c r="S12" s="46"/>
      <c r="T12" s="46"/>
      <c r="U12" s="46"/>
      <c r="V12" s="46"/>
      <c r="W12" s="45"/>
      <c r="X12" s="46"/>
      <c r="Y12" s="103"/>
      <c r="Z12" s="37"/>
    </row>
    <row r="13" spans="1:26" ht="18.75" x14ac:dyDescent="0.25">
      <c r="A13" s="101"/>
      <c r="B13" s="101" t="s">
        <v>277</v>
      </c>
      <c r="C13" s="118"/>
      <c r="D13" s="118"/>
      <c r="E13" s="118"/>
      <c r="F13" s="118"/>
      <c r="G13" s="118"/>
      <c r="H13" s="118"/>
      <c r="I13" s="81"/>
      <c r="R13" s="46">
        <v>8194</v>
      </c>
      <c r="S13" s="46">
        <v>63</v>
      </c>
      <c r="T13" s="46">
        <v>160</v>
      </c>
      <c r="U13" s="46">
        <v>1507</v>
      </c>
      <c r="V13" s="46">
        <v>95</v>
      </c>
      <c r="W13" s="45">
        <v>10019</v>
      </c>
      <c r="X13" s="46">
        <v>135</v>
      </c>
      <c r="Y13" s="103">
        <v>10154</v>
      </c>
      <c r="Z13" s="91">
        <f>(Y13/Y$21) * 100</f>
        <v>21.093960986351455</v>
      </c>
    </row>
    <row r="14" spans="1:26" ht="15" customHeight="1" x14ac:dyDescent="0.25">
      <c r="A14" s="101"/>
      <c r="B14" s="101" t="s">
        <v>278</v>
      </c>
      <c r="C14" s="118"/>
      <c r="D14" s="118"/>
      <c r="E14" s="118"/>
      <c r="F14" s="118"/>
      <c r="G14" s="118"/>
      <c r="H14" s="118"/>
      <c r="I14" s="81"/>
      <c r="R14" s="46">
        <v>4749</v>
      </c>
      <c r="S14" s="46">
        <v>62</v>
      </c>
      <c r="T14" s="46">
        <v>33</v>
      </c>
      <c r="U14" s="46">
        <v>1326</v>
      </c>
      <c r="V14" s="46">
        <v>137</v>
      </c>
      <c r="W14" s="45">
        <v>6306</v>
      </c>
      <c r="X14" s="46">
        <v>134</v>
      </c>
      <c r="Y14" s="103">
        <v>6440</v>
      </c>
      <c r="Z14" s="91">
        <f>(Y14/Y$21) * 100</f>
        <v>13.378482248582172</v>
      </c>
    </row>
    <row r="15" spans="1:26" ht="15.75" x14ac:dyDescent="0.25">
      <c r="A15" s="101"/>
      <c r="B15" s="117" t="s">
        <v>96</v>
      </c>
      <c r="C15" s="101"/>
      <c r="D15" s="101"/>
      <c r="E15" s="101"/>
      <c r="F15" s="101"/>
      <c r="G15" s="101"/>
      <c r="H15" s="101"/>
      <c r="R15" s="103">
        <v>12942</v>
      </c>
      <c r="S15" s="103">
        <v>125</v>
      </c>
      <c r="T15" s="103">
        <v>194</v>
      </c>
      <c r="U15" s="103">
        <v>2832</v>
      </c>
      <c r="V15" s="103">
        <v>231</v>
      </c>
      <c r="W15" s="103">
        <v>16325</v>
      </c>
      <c r="X15" s="103">
        <v>269</v>
      </c>
      <c r="Y15" s="103">
        <v>16594</v>
      </c>
      <c r="Z15" s="89">
        <f>SUM(Z13:Z14)</f>
        <v>34.472443234933628</v>
      </c>
    </row>
    <row r="16" spans="1:26" ht="15" x14ac:dyDescent="0.2">
      <c r="A16" s="101"/>
      <c r="B16" s="101"/>
      <c r="C16" s="101"/>
      <c r="D16" s="101"/>
      <c r="E16" s="101"/>
      <c r="F16" s="101"/>
      <c r="G16" s="101"/>
      <c r="H16" s="101"/>
      <c r="R16" s="102"/>
      <c r="S16" s="102"/>
      <c r="T16" s="102"/>
      <c r="U16" s="102"/>
      <c r="V16" s="102"/>
      <c r="W16" s="102"/>
      <c r="X16" s="102"/>
      <c r="Y16" s="222"/>
      <c r="Z16" s="88"/>
    </row>
    <row r="17" spans="1:27" ht="15" x14ac:dyDescent="0.2">
      <c r="A17" s="101" t="s">
        <v>97</v>
      </c>
      <c r="B17" s="101"/>
      <c r="C17" s="101"/>
      <c r="D17" s="101"/>
      <c r="E17" s="101"/>
      <c r="F17" s="101"/>
      <c r="G17" s="101"/>
      <c r="H17" s="101"/>
      <c r="R17" s="30"/>
      <c r="S17" s="30"/>
      <c r="T17" s="30"/>
      <c r="U17" s="30"/>
      <c r="V17" s="30"/>
      <c r="W17" s="30"/>
      <c r="X17" s="30"/>
      <c r="Y17" s="223"/>
      <c r="Z17" s="37"/>
    </row>
    <row r="18" spans="1:27" ht="15.75" x14ac:dyDescent="0.25">
      <c r="A18" s="101"/>
      <c r="B18" s="101" t="s">
        <v>98</v>
      </c>
      <c r="C18" s="101"/>
      <c r="D18" s="101"/>
      <c r="E18" s="101"/>
      <c r="F18" s="101"/>
      <c r="G18" s="101"/>
      <c r="H18" s="101"/>
      <c r="R18" s="46">
        <v>6145</v>
      </c>
      <c r="S18" s="46">
        <v>26</v>
      </c>
      <c r="T18" s="46">
        <v>47</v>
      </c>
      <c r="U18" s="46">
        <v>1360</v>
      </c>
      <c r="V18" s="46">
        <v>940</v>
      </c>
      <c r="W18" s="45">
        <v>8518</v>
      </c>
      <c r="X18" s="46">
        <v>0</v>
      </c>
      <c r="Y18" s="103">
        <v>8518</v>
      </c>
      <c r="Z18" s="91">
        <f>(Y18/Y$21) * 100</f>
        <v>17.695327918233374</v>
      </c>
    </row>
    <row r="19" spans="1:27" ht="18.75" x14ac:dyDescent="0.25">
      <c r="A19" s="101"/>
      <c r="B19" s="101" t="s">
        <v>277</v>
      </c>
      <c r="C19" s="101"/>
      <c r="D19" s="101"/>
      <c r="E19" s="101"/>
      <c r="F19" s="101"/>
      <c r="G19" s="101"/>
      <c r="H19" s="101"/>
      <c r="R19" s="46">
        <v>13774</v>
      </c>
      <c r="S19" s="46">
        <v>93</v>
      </c>
      <c r="T19" s="46">
        <v>259</v>
      </c>
      <c r="U19" s="46">
        <v>2526</v>
      </c>
      <c r="V19" s="46">
        <v>355</v>
      </c>
      <c r="W19" s="45">
        <v>17006</v>
      </c>
      <c r="X19" s="46">
        <v>159</v>
      </c>
      <c r="Y19" s="103">
        <v>17165</v>
      </c>
      <c r="Z19" s="91">
        <f>(Y19/Y$21) * 100</f>
        <v>35.658640962253571</v>
      </c>
    </row>
    <row r="20" spans="1:27" ht="18.75" x14ac:dyDescent="0.25">
      <c r="A20" s="101"/>
      <c r="B20" s="101" t="s">
        <v>278</v>
      </c>
      <c r="C20" s="101"/>
      <c r="D20" s="101"/>
      <c r="E20" s="101"/>
      <c r="F20" s="101"/>
      <c r="G20" s="101"/>
      <c r="H20" s="101"/>
      <c r="R20" s="46">
        <v>16494</v>
      </c>
      <c r="S20" s="46">
        <v>188</v>
      </c>
      <c r="T20" s="46">
        <v>204</v>
      </c>
      <c r="U20" s="46">
        <v>4112</v>
      </c>
      <c r="V20" s="46">
        <v>1302</v>
      </c>
      <c r="W20" s="45">
        <v>22300</v>
      </c>
      <c r="X20" s="46">
        <v>153</v>
      </c>
      <c r="Y20" s="103">
        <v>22453</v>
      </c>
      <c r="Z20" s="91">
        <f>(Y20/Y$21) * 100</f>
        <v>46.643953715437192</v>
      </c>
    </row>
    <row r="21" spans="1:27" ht="15.75" x14ac:dyDescent="0.25">
      <c r="A21" s="101"/>
      <c r="B21" s="117" t="s">
        <v>97</v>
      </c>
      <c r="C21" s="101"/>
      <c r="D21" s="101"/>
      <c r="E21" s="101"/>
      <c r="F21" s="101"/>
      <c r="G21" s="101"/>
      <c r="H21" s="101"/>
      <c r="R21" s="224">
        <v>36413</v>
      </c>
      <c r="S21" s="224">
        <v>307</v>
      </c>
      <c r="T21" s="224">
        <v>509</v>
      </c>
      <c r="U21" s="224">
        <v>7998</v>
      </c>
      <c r="V21" s="224">
        <v>2597</v>
      </c>
      <c r="W21" s="224">
        <v>47824</v>
      </c>
      <c r="X21" s="224">
        <v>313</v>
      </c>
      <c r="Y21" s="224">
        <v>48137</v>
      </c>
      <c r="Z21" s="90">
        <f>SUM(Z18:Z20)</f>
        <v>99.997922595924138</v>
      </c>
    </row>
    <row r="22" spans="1:27" ht="15" x14ac:dyDescent="0.2">
      <c r="A22" s="101"/>
      <c r="B22" s="101"/>
      <c r="C22" s="101"/>
      <c r="D22" s="101"/>
      <c r="E22" s="101"/>
      <c r="F22" s="101"/>
      <c r="G22" s="101"/>
      <c r="H22" s="101"/>
      <c r="R22" s="220"/>
      <c r="S22" s="88"/>
      <c r="T22" s="88"/>
      <c r="U22" s="88"/>
      <c r="V22" s="88"/>
      <c r="W22" s="88"/>
      <c r="X22" s="88"/>
      <c r="Y22" s="172"/>
      <c r="Z22" s="88"/>
    </row>
    <row r="23" spans="1:27" ht="15" x14ac:dyDescent="0.2">
      <c r="A23" s="119" t="s">
        <v>49</v>
      </c>
      <c r="B23" s="119"/>
      <c r="C23" s="119"/>
      <c r="D23" s="119"/>
      <c r="E23" s="119"/>
      <c r="F23" s="119"/>
      <c r="G23" s="119"/>
      <c r="H23" s="119"/>
      <c r="I23" s="114"/>
      <c r="J23" s="108"/>
      <c r="K23" s="108"/>
      <c r="L23" s="108"/>
      <c r="M23" s="108"/>
      <c r="N23" s="108"/>
      <c r="O23" s="108"/>
      <c r="P23" s="108"/>
      <c r="Q23" s="108"/>
      <c r="R23" s="115">
        <f t="shared" ref="R23:Y23" si="0">(R21/$Y21) * 100</f>
        <v>75.64451461453767</v>
      </c>
      <c r="S23" s="115">
        <f t="shared" si="0"/>
        <v>0.63776305129110666</v>
      </c>
      <c r="T23" s="115">
        <f t="shared" si="0"/>
        <v>1.0573986746161996</v>
      </c>
      <c r="U23" s="115">
        <f t="shared" si="0"/>
        <v>16.615077798782639</v>
      </c>
      <c r="V23" s="115">
        <f t="shared" si="0"/>
        <v>5.3950183850260718</v>
      </c>
      <c r="W23" s="115">
        <f t="shared" si="0"/>
        <v>99.349772524253694</v>
      </c>
      <c r="X23" s="115">
        <f t="shared" si="0"/>
        <v>0.65022747574630735</v>
      </c>
      <c r="Y23" s="173">
        <f t="shared" si="0"/>
        <v>100</v>
      </c>
      <c r="Z23" s="116"/>
    </row>
    <row r="24" spans="1:27" ht="15" x14ac:dyDescent="0.2">
      <c r="A24" s="22" t="s">
        <v>251</v>
      </c>
      <c r="B24" s="1"/>
      <c r="C24" s="1"/>
      <c r="D24" s="1"/>
      <c r="E24" s="1"/>
      <c r="F24" s="1"/>
      <c r="G24" s="1"/>
      <c r="H24" s="1"/>
      <c r="I24" s="34"/>
      <c r="J24" s="34"/>
      <c r="K24" s="34"/>
      <c r="L24" s="34"/>
      <c r="M24" s="34"/>
      <c r="N24" s="34"/>
      <c r="O24" s="34"/>
      <c r="P24" s="25"/>
      <c r="Q24" s="25"/>
    </row>
    <row r="25" spans="1:27" ht="15" x14ac:dyDescent="0.2">
      <c r="A25" s="22" t="s">
        <v>279</v>
      </c>
      <c r="B25" s="1"/>
      <c r="C25" s="1"/>
      <c r="D25" s="1"/>
      <c r="E25" s="1"/>
      <c r="F25" s="1"/>
      <c r="G25" s="1"/>
      <c r="H25" s="1"/>
      <c r="I25" s="34"/>
      <c r="J25" s="34"/>
      <c r="K25" s="34"/>
      <c r="L25" s="34"/>
      <c r="M25" s="34"/>
      <c r="N25" s="34"/>
      <c r="O25" s="34"/>
      <c r="P25" s="25"/>
      <c r="Q25" s="25"/>
    </row>
    <row r="26" spans="1:27" ht="15" x14ac:dyDescent="0.2">
      <c r="A26" s="83" t="s">
        <v>338</v>
      </c>
      <c r="B26" s="1"/>
      <c r="C26" s="1"/>
      <c r="D26" s="1"/>
      <c r="E26" s="1"/>
      <c r="F26" s="1"/>
      <c r="G26" s="1"/>
      <c r="H26" s="1"/>
      <c r="I26" s="34"/>
      <c r="J26" s="34"/>
      <c r="K26" s="34"/>
      <c r="L26" s="34"/>
      <c r="M26" s="34"/>
      <c r="N26" s="34"/>
      <c r="O26" s="34"/>
      <c r="P26" s="25"/>
      <c r="Q26" s="25"/>
    </row>
    <row r="27" spans="1:27" ht="15.75" x14ac:dyDescent="0.25">
      <c r="A27" s="206" t="s">
        <v>343</v>
      </c>
      <c r="B27" s="1"/>
      <c r="C27" s="1"/>
      <c r="D27" s="1"/>
      <c r="E27" s="1"/>
      <c r="F27" s="1"/>
      <c r="G27" s="1"/>
      <c r="H27" s="1"/>
      <c r="I27" s="34"/>
      <c r="J27" s="34"/>
      <c r="K27" s="34"/>
      <c r="L27" s="34"/>
      <c r="M27" s="34"/>
      <c r="N27" s="34"/>
      <c r="O27" s="34"/>
      <c r="P27" s="25"/>
      <c r="Q27" s="25"/>
    </row>
    <row r="28" spans="1:27" ht="12" customHeight="1" x14ac:dyDescent="0.25">
      <c r="A28" s="206"/>
      <c r="B28" s="1"/>
      <c r="C28" s="1"/>
      <c r="D28" s="1"/>
      <c r="E28" s="1"/>
      <c r="F28" s="1"/>
      <c r="G28" s="1"/>
      <c r="H28" s="1"/>
      <c r="I28" s="34"/>
      <c r="J28" s="34"/>
      <c r="K28" s="34"/>
      <c r="L28" s="34"/>
      <c r="M28" s="34"/>
      <c r="N28" s="34"/>
      <c r="O28" s="34"/>
      <c r="P28" s="25"/>
      <c r="Q28" s="25"/>
    </row>
    <row r="29" spans="1:27" ht="15" x14ac:dyDescent="0.2">
      <c r="A29" s="22"/>
      <c r="B29" s="1"/>
      <c r="C29" s="1"/>
      <c r="D29" s="1"/>
      <c r="E29" s="1"/>
      <c r="F29" s="1"/>
      <c r="G29" s="1"/>
      <c r="H29" s="1"/>
      <c r="I29" s="34"/>
      <c r="J29" s="34"/>
      <c r="K29" s="34"/>
      <c r="L29" s="34"/>
      <c r="M29" s="34"/>
      <c r="N29" s="34"/>
      <c r="O29" s="34"/>
      <c r="P29" s="25"/>
      <c r="Q29" s="25"/>
    </row>
    <row r="30" spans="1:27" s="14" customFormat="1" ht="15.75" x14ac:dyDescent="0.25">
      <c r="A30" s="77" t="s">
        <v>298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27" ht="18.75" x14ac:dyDescent="0.25">
      <c r="A31" s="105"/>
      <c r="B31" s="105"/>
      <c r="C31" s="106"/>
      <c r="D31" s="106">
        <v>1995</v>
      </c>
      <c r="E31" s="106">
        <v>1996</v>
      </c>
      <c r="F31" s="106">
        <v>1997</v>
      </c>
      <c r="G31" s="106">
        <v>1998</v>
      </c>
      <c r="H31" s="106">
        <v>1999</v>
      </c>
      <c r="I31" s="106">
        <v>2000</v>
      </c>
      <c r="J31" s="106">
        <v>2001</v>
      </c>
      <c r="K31" s="106">
        <v>2002</v>
      </c>
      <c r="L31" s="106">
        <v>2003</v>
      </c>
      <c r="M31" s="106">
        <v>2004</v>
      </c>
      <c r="N31" s="106">
        <v>2005</v>
      </c>
      <c r="O31" s="106">
        <v>2006</v>
      </c>
      <c r="P31" s="106">
        <v>2007</v>
      </c>
      <c r="Q31" s="106">
        <v>2008</v>
      </c>
      <c r="R31" s="106">
        <v>2009</v>
      </c>
      <c r="S31" s="106">
        <v>2010</v>
      </c>
      <c r="T31" s="106">
        <v>2011</v>
      </c>
      <c r="U31" s="106">
        <v>2012</v>
      </c>
      <c r="V31" s="106">
        <v>2013</v>
      </c>
      <c r="W31" s="143" t="s">
        <v>349</v>
      </c>
      <c r="X31" s="106">
        <v>2015</v>
      </c>
      <c r="Y31" s="143" t="s">
        <v>360</v>
      </c>
      <c r="Z31" s="106">
        <v>2017</v>
      </c>
      <c r="AA31" s="106">
        <v>2018</v>
      </c>
    </row>
    <row r="32" spans="1:27" x14ac:dyDescent="0.2">
      <c r="C32" s="4"/>
      <c r="D32" s="4"/>
      <c r="E32" s="4"/>
      <c r="F32" s="4"/>
      <c r="G32" s="4"/>
      <c r="H32" s="4"/>
      <c r="M32" s="12"/>
      <c r="N32" s="12"/>
      <c r="P32" s="12"/>
      <c r="Q32" s="12"/>
      <c r="R32" s="12"/>
      <c r="S32" s="12"/>
      <c r="T32" s="12"/>
      <c r="AA32" s="12" t="s">
        <v>48</v>
      </c>
    </row>
    <row r="33" spans="1:35" ht="15.75" x14ac:dyDescent="0.25">
      <c r="A33" s="4"/>
      <c r="B33" s="120" t="s">
        <v>119</v>
      </c>
      <c r="C33" s="101"/>
      <c r="D33" s="101"/>
      <c r="E33" s="101"/>
      <c r="F33" s="101"/>
      <c r="G33" s="101"/>
      <c r="H33" s="101"/>
    </row>
    <row r="34" spans="1:35" ht="15" x14ac:dyDescent="0.2">
      <c r="B34" s="101"/>
      <c r="C34" s="101" t="s">
        <v>0</v>
      </c>
      <c r="D34" s="44">
        <v>19226</v>
      </c>
      <c r="E34" s="44">
        <v>19888</v>
      </c>
      <c r="F34" s="44">
        <v>20266</v>
      </c>
      <c r="G34" s="44">
        <v>20456</v>
      </c>
      <c r="H34" s="44">
        <v>20700.031999999999</v>
      </c>
      <c r="I34" s="44">
        <v>20566.003000000001</v>
      </c>
      <c r="J34" s="44">
        <v>20976.744999999999</v>
      </c>
      <c r="K34" s="44">
        <v>21760.136999999999</v>
      </c>
      <c r="L34" s="44">
        <v>21921.514999999999</v>
      </c>
      <c r="M34" s="44">
        <v>22307.81</v>
      </c>
      <c r="N34" s="44">
        <v>22060.254000000001</v>
      </c>
      <c r="O34" s="44">
        <v>22610</v>
      </c>
      <c r="P34" s="45">
        <v>22392</v>
      </c>
      <c r="Q34" s="45">
        <v>22221</v>
      </c>
      <c r="R34" s="45">
        <v>22496</v>
      </c>
      <c r="S34" s="45">
        <v>21998</v>
      </c>
      <c r="T34" s="45">
        <v>21986</v>
      </c>
      <c r="U34" s="45">
        <v>22170</v>
      </c>
      <c r="V34" s="45">
        <v>22217</v>
      </c>
      <c r="W34" s="45">
        <v>22418</v>
      </c>
      <c r="X34" s="45">
        <v>22573</v>
      </c>
      <c r="Y34" s="45">
        <v>23220</v>
      </c>
      <c r="Z34" s="45">
        <v>23453</v>
      </c>
      <c r="AA34" s="45">
        <v>23470</v>
      </c>
    </row>
    <row r="35" spans="1:35" ht="15" x14ac:dyDescent="0.2">
      <c r="B35" s="101"/>
      <c r="C35" s="101" t="s">
        <v>1</v>
      </c>
      <c r="D35" s="44">
        <v>119</v>
      </c>
      <c r="E35" s="44">
        <v>118</v>
      </c>
      <c r="F35" s="44">
        <v>124</v>
      </c>
      <c r="G35" s="44">
        <v>128</v>
      </c>
      <c r="H35" s="44">
        <v>142.52699999999999</v>
      </c>
      <c r="I35" s="44">
        <v>149.07400000000001</v>
      </c>
      <c r="J35" s="44">
        <v>155.85499999999999</v>
      </c>
      <c r="K35" s="44">
        <v>175.36699999999999</v>
      </c>
      <c r="L35" s="44">
        <v>203.74</v>
      </c>
      <c r="M35" s="44">
        <v>194.47499999999999</v>
      </c>
      <c r="N35" s="44">
        <v>180.84299999999999</v>
      </c>
      <c r="O35" s="44">
        <v>176</v>
      </c>
      <c r="P35" s="45">
        <v>187</v>
      </c>
      <c r="Q35" s="45">
        <v>190</v>
      </c>
      <c r="R35" s="45">
        <v>196</v>
      </c>
      <c r="S35" s="45">
        <v>181</v>
      </c>
      <c r="T35" s="45">
        <v>181</v>
      </c>
      <c r="U35" s="45">
        <v>171</v>
      </c>
      <c r="V35" s="45">
        <v>176</v>
      </c>
      <c r="W35" s="45">
        <v>184</v>
      </c>
      <c r="X35" s="45">
        <v>181</v>
      </c>
      <c r="Y35" s="45">
        <v>180</v>
      </c>
      <c r="Z35" s="45">
        <v>181</v>
      </c>
      <c r="AA35" s="45">
        <v>182</v>
      </c>
    </row>
    <row r="36" spans="1:35" ht="15" x14ac:dyDescent="0.2">
      <c r="B36" s="101"/>
      <c r="C36" s="101" t="s">
        <v>2</v>
      </c>
      <c r="D36" s="44">
        <v>306</v>
      </c>
      <c r="E36" s="44">
        <v>316</v>
      </c>
      <c r="F36" s="44">
        <v>321</v>
      </c>
      <c r="G36" s="44">
        <v>320</v>
      </c>
      <c r="H36" s="44">
        <v>321.875</v>
      </c>
      <c r="I36" s="44">
        <v>317.27199999999999</v>
      </c>
      <c r="J36" s="44">
        <v>323.19400000000002</v>
      </c>
      <c r="K36" s="44">
        <v>340.303</v>
      </c>
      <c r="L36" s="44">
        <v>331.35300000000001</v>
      </c>
      <c r="M36" s="44">
        <v>283.94099999999997</v>
      </c>
      <c r="N36" s="44">
        <v>285.49900000000002</v>
      </c>
      <c r="O36" s="44">
        <v>299</v>
      </c>
      <c r="P36" s="45">
        <v>308</v>
      </c>
      <c r="Q36" s="45">
        <v>320</v>
      </c>
      <c r="R36" s="45">
        <v>329</v>
      </c>
      <c r="S36" s="45">
        <v>353</v>
      </c>
      <c r="T36" s="45">
        <v>352</v>
      </c>
      <c r="U36" s="45">
        <v>363</v>
      </c>
      <c r="V36" s="45">
        <v>365</v>
      </c>
      <c r="W36" s="45">
        <v>366</v>
      </c>
      <c r="X36" s="45">
        <v>369</v>
      </c>
      <c r="Y36" s="45">
        <v>351</v>
      </c>
      <c r="Z36" s="45">
        <v>337</v>
      </c>
      <c r="AA36" s="45">
        <v>316</v>
      </c>
      <c r="AB36" s="80"/>
      <c r="AC36" s="80"/>
      <c r="AD36" s="80"/>
      <c r="AE36" s="80"/>
      <c r="AF36" s="80"/>
      <c r="AG36" s="80"/>
      <c r="AH36" s="80"/>
      <c r="AI36" s="80"/>
    </row>
    <row r="37" spans="1:35" ht="15" x14ac:dyDescent="0.2">
      <c r="B37" s="101"/>
      <c r="C37" s="101" t="s">
        <v>3</v>
      </c>
      <c r="D37" s="44">
        <v>2384</v>
      </c>
      <c r="E37" s="44">
        <v>2520</v>
      </c>
      <c r="F37" s="44">
        <v>2695</v>
      </c>
      <c r="G37" s="44">
        <v>2879</v>
      </c>
      <c r="H37" s="44">
        <v>2914.6579999999999</v>
      </c>
      <c r="I37" s="44">
        <v>2805.2759999999998</v>
      </c>
      <c r="J37" s="44">
        <v>2833.3519999999999</v>
      </c>
      <c r="K37" s="44">
        <v>2927.6610000000001</v>
      </c>
      <c r="L37" s="44">
        <v>3078.998</v>
      </c>
      <c r="M37" s="44">
        <v>3167.6970000000001</v>
      </c>
      <c r="N37" s="44">
        <v>3260.8429999999998</v>
      </c>
      <c r="O37" s="44">
        <v>3459</v>
      </c>
      <c r="P37" s="45">
        <v>3689</v>
      </c>
      <c r="Q37" s="45">
        <v>3690</v>
      </c>
      <c r="R37" s="45">
        <v>3684</v>
      </c>
      <c r="S37" s="45">
        <v>3701</v>
      </c>
      <c r="T37" s="45">
        <v>3816</v>
      </c>
      <c r="U37" s="45">
        <v>3906</v>
      </c>
      <c r="V37" s="45">
        <v>4032</v>
      </c>
      <c r="W37" s="45">
        <v>4242</v>
      </c>
      <c r="X37" s="45">
        <v>4481</v>
      </c>
      <c r="Y37" s="45">
        <v>4765</v>
      </c>
      <c r="Z37" s="45">
        <v>5032</v>
      </c>
      <c r="AA37" s="45">
        <v>5165</v>
      </c>
    </row>
    <row r="38" spans="1:35" ht="15" x14ac:dyDescent="0.2">
      <c r="B38" s="101"/>
      <c r="C38" s="101" t="s">
        <v>4</v>
      </c>
      <c r="D38" s="44">
        <v>1904</v>
      </c>
      <c r="E38" s="44">
        <v>1950</v>
      </c>
      <c r="F38" s="44">
        <v>2001</v>
      </c>
      <c r="G38" s="44">
        <v>2057</v>
      </c>
      <c r="H38" s="44">
        <v>2060.0140000000001</v>
      </c>
      <c r="I38" s="44">
        <v>2051.5569999999998</v>
      </c>
      <c r="J38" s="44">
        <v>2009.8420000000001</v>
      </c>
      <c r="K38" s="44">
        <v>2014.01</v>
      </c>
      <c r="L38" s="44">
        <v>2105.0740000000001</v>
      </c>
      <c r="M38" s="44">
        <v>2218.48</v>
      </c>
      <c r="N38" s="44">
        <v>2233.8290000000002</v>
      </c>
      <c r="O38" s="44">
        <v>2315</v>
      </c>
      <c r="P38" s="45">
        <v>2378</v>
      </c>
      <c r="Q38" s="45">
        <v>2349</v>
      </c>
      <c r="R38" s="45">
        <v>2210</v>
      </c>
      <c r="S38" s="45">
        <v>2217</v>
      </c>
      <c r="T38" s="45">
        <v>2184</v>
      </c>
      <c r="U38" s="45">
        <v>2198</v>
      </c>
      <c r="V38" s="45">
        <v>2210</v>
      </c>
      <c r="W38" s="45">
        <v>2193</v>
      </c>
      <c r="X38" s="45">
        <v>2228</v>
      </c>
      <c r="Y38" s="45">
        <v>2290</v>
      </c>
      <c r="Z38" s="45">
        <v>2362</v>
      </c>
      <c r="AA38" s="45">
        <v>2365</v>
      </c>
    </row>
    <row r="39" spans="1:35" ht="15" x14ac:dyDescent="0.2">
      <c r="B39" s="101"/>
      <c r="C39" s="101" t="s">
        <v>99</v>
      </c>
      <c r="D39" s="183">
        <f>SUM(D34:D38)</f>
        <v>23939</v>
      </c>
      <c r="E39" s="183">
        <f>SUM(E34:E38)</f>
        <v>24792</v>
      </c>
      <c r="F39" s="183">
        <f>SUM(F34:F38)</f>
        <v>25407</v>
      </c>
      <c r="G39" s="183">
        <f>SUM(G34:G38)</f>
        <v>25840</v>
      </c>
      <c r="H39" s="183">
        <f>SUM(H34:H38)</f>
        <v>26139.105999999996</v>
      </c>
      <c r="I39" s="44">
        <v>25889</v>
      </c>
      <c r="J39" s="44">
        <v>26299</v>
      </c>
      <c r="K39" s="44">
        <v>27217</v>
      </c>
      <c r="L39" s="44">
        <v>27641</v>
      </c>
      <c r="M39" s="44">
        <v>28172</v>
      </c>
      <c r="N39" s="44">
        <v>28021</v>
      </c>
      <c r="O39" s="44">
        <v>28859</v>
      </c>
      <c r="P39" s="45">
        <v>28953</v>
      </c>
      <c r="Q39" s="45">
        <v>28770</v>
      </c>
      <c r="R39" s="45">
        <v>28917</v>
      </c>
      <c r="S39" s="45">
        <v>28450</v>
      </c>
      <c r="T39" s="45">
        <v>28519</v>
      </c>
      <c r="U39" s="45">
        <v>28807</v>
      </c>
      <c r="V39" s="45">
        <v>29001</v>
      </c>
      <c r="W39" s="45">
        <v>29404</v>
      </c>
      <c r="X39" s="45">
        <v>29831</v>
      </c>
      <c r="Y39" s="45">
        <v>30807</v>
      </c>
      <c r="Z39" s="45">
        <v>31366</v>
      </c>
      <c r="AA39" s="45">
        <v>31499</v>
      </c>
      <c r="AB39" s="80"/>
      <c r="AC39" s="80"/>
      <c r="AD39" s="80"/>
      <c r="AE39" s="80"/>
      <c r="AF39" s="80"/>
      <c r="AG39" s="80"/>
      <c r="AH39" s="80"/>
      <c r="AI39" s="80"/>
    </row>
    <row r="40" spans="1:35" ht="15" x14ac:dyDescent="0.2">
      <c r="B40" s="101"/>
      <c r="C40" s="101" t="s">
        <v>6</v>
      </c>
      <c r="D40" s="44">
        <v>49</v>
      </c>
      <c r="E40" s="44">
        <v>47</v>
      </c>
      <c r="F40" s="44">
        <v>44</v>
      </c>
      <c r="G40" s="44">
        <v>45</v>
      </c>
      <c r="H40" s="44">
        <v>46.195</v>
      </c>
      <c r="I40" s="44">
        <v>47.104999999999997</v>
      </c>
      <c r="J40" s="44">
        <v>43.212000000000003</v>
      </c>
      <c r="K40" s="44">
        <v>44.884</v>
      </c>
      <c r="L40" s="44">
        <v>40.963000000000001</v>
      </c>
      <c r="M40" s="44">
        <v>36.627000000000002</v>
      </c>
      <c r="N40" s="44">
        <v>33.628</v>
      </c>
      <c r="O40" s="44">
        <v>39</v>
      </c>
      <c r="P40" s="45">
        <v>32</v>
      </c>
      <c r="Q40" s="45">
        <v>40</v>
      </c>
      <c r="R40" s="45">
        <v>45</v>
      </c>
      <c r="S40" s="45">
        <v>46</v>
      </c>
      <c r="T40" s="45">
        <v>47</v>
      </c>
      <c r="U40" s="45">
        <v>45</v>
      </c>
      <c r="V40" s="45">
        <v>47</v>
      </c>
      <c r="W40" s="45">
        <v>42</v>
      </c>
      <c r="X40" s="259">
        <v>41</v>
      </c>
      <c r="Y40" s="45">
        <v>41</v>
      </c>
      <c r="Z40" s="45">
        <v>40</v>
      </c>
      <c r="AA40" s="45">
        <v>44</v>
      </c>
      <c r="AB40" s="80"/>
      <c r="AC40" s="80"/>
      <c r="AD40" s="80"/>
      <c r="AE40" s="80"/>
      <c r="AF40" s="80"/>
      <c r="AG40" s="80"/>
      <c r="AH40" s="80"/>
      <c r="AI40" s="80"/>
    </row>
    <row r="41" spans="1:35" ht="15.75" x14ac:dyDescent="0.25">
      <c r="B41" s="101"/>
      <c r="C41" s="101" t="s">
        <v>100</v>
      </c>
      <c r="D41" s="185">
        <f>D39+D40</f>
        <v>23988</v>
      </c>
      <c r="E41" s="185">
        <f>E39+E40</f>
        <v>24839</v>
      </c>
      <c r="F41" s="185">
        <f>F39+F40</f>
        <v>25451</v>
      </c>
      <c r="G41" s="185">
        <f>G39+G40</f>
        <v>25885</v>
      </c>
      <c r="H41" s="185">
        <f>H39+H40</f>
        <v>26185.300999999996</v>
      </c>
      <c r="I41" s="43">
        <v>25936</v>
      </c>
      <c r="J41" s="43">
        <v>26342</v>
      </c>
      <c r="K41" s="43">
        <v>27262</v>
      </c>
      <c r="L41" s="43">
        <v>27682</v>
      </c>
      <c r="M41" s="43">
        <v>28209</v>
      </c>
      <c r="N41" s="43">
        <v>28055</v>
      </c>
      <c r="O41" s="43">
        <v>28898</v>
      </c>
      <c r="P41" s="43">
        <v>28986</v>
      </c>
      <c r="Q41" s="43">
        <v>28810</v>
      </c>
      <c r="R41" s="103">
        <v>28961</v>
      </c>
      <c r="S41" s="103">
        <v>28496</v>
      </c>
      <c r="T41" s="103">
        <v>28565</v>
      </c>
      <c r="U41" s="103">
        <v>28853</v>
      </c>
      <c r="V41" s="103">
        <v>29048</v>
      </c>
      <c r="W41" s="103">
        <v>29446</v>
      </c>
      <c r="X41" s="103">
        <v>29872</v>
      </c>
      <c r="Y41" s="103">
        <v>30847</v>
      </c>
      <c r="Z41" s="103">
        <v>31406</v>
      </c>
      <c r="AA41" s="103">
        <v>31542</v>
      </c>
      <c r="AB41" s="80"/>
      <c r="AC41" s="80"/>
      <c r="AD41" s="80"/>
      <c r="AE41" s="80"/>
      <c r="AF41" s="80"/>
      <c r="AG41" s="80"/>
      <c r="AH41" s="80"/>
      <c r="AI41" s="80"/>
    </row>
    <row r="42" spans="1:35" ht="15" x14ac:dyDescent="0.2">
      <c r="B42" s="101"/>
      <c r="C42" s="101"/>
      <c r="D42" s="101"/>
      <c r="E42" s="101"/>
      <c r="F42" s="101"/>
      <c r="G42" s="101"/>
      <c r="H42" s="101"/>
      <c r="I42" s="88" t="e">
        <f>IF(ABS(I39-SUM(I34:I38))&gt;#REF!,I39-SUM(I34:I38)," ")</f>
        <v>#REF!</v>
      </c>
      <c r="J42" s="88" t="e">
        <f>IF(ABS(J39-SUM(J34:J38))&gt;#REF!,J39-SUM(J34:J38)," ")</f>
        <v>#REF!</v>
      </c>
      <c r="K42" s="88" t="e">
        <f>IF(ABS(K39-SUM(K34:K38))&gt;#REF!,K39-SUM(K34:K38)," ")</f>
        <v>#REF!</v>
      </c>
      <c r="L42" s="88" t="e">
        <f>IF(ABS(L39-SUM(L34:L38))&gt;#REF!,L39-SUM(L34:L38)," ")</f>
        <v>#REF!</v>
      </c>
      <c r="M42" s="88"/>
      <c r="N42" s="88"/>
      <c r="O42" s="88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</row>
    <row r="43" spans="1:35" ht="15.75" x14ac:dyDescent="0.25">
      <c r="B43" s="120" t="s">
        <v>114</v>
      </c>
      <c r="C43" s="101"/>
      <c r="D43" s="101"/>
      <c r="E43" s="101"/>
      <c r="F43" s="101"/>
      <c r="G43" s="101"/>
      <c r="H43" s="101"/>
      <c r="I43" s="45"/>
      <c r="J43" s="45"/>
      <c r="K43" s="45"/>
      <c r="L43" s="45"/>
      <c r="M43" s="45"/>
      <c r="N43" s="45"/>
      <c r="O43" s="45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80"/>
      <c r="AC43" s="80"/>
      <c r="AD43" s="80"/>
      <c r="AE43" s="80"/>
      <c r="AF43" s="80"/>
      <c r="AG43" s="80"/>
      <c r="AH43" s="80"/>
      <c r="AI43" s="80"/>
    </row>
    <row r="44" spans="1:35" ht="15" x14ac:dyDescent="0.2">
      <c r="B44" s="101"/>
      <c r="C44" s="101" t="s">
        <v>0</v>
      </c>
      <c r="D44" s="44">
        <v>10420.184999999999</v>
      </c>
      <c r="E44" s="44">
        <v>10541.047</v>
      </c>
      <c r="F44" s="44">
        <v>10633.92</v>
      </c>
      <c r="G44" s="44">
        <v>10698.671</v>
      </c>
      <c r="H44" s="44">
        <v>10889.036</v>
      </c>
      <c r="I44" s="44">
        <v>10876.584000000001</v>
      </c>
      <c r="J44" s="44">
        <v>10927.514999999999</v>
      </c>
      <c r="K44" s="44">
        <v>11366.655000000001</v>
      </c>
      <c r="L44" s="44">
        <v>11306.771000000001</v>
      </c>
      <c r="M44" s="44">
        <v>11365.69</v>
      </c>
      <c r="N44" s="44">
        <v>11418.117</v>
      </c>
      <c r="O44" s="45">
        <v>11857</v>
      </c>
      <c r="P44" s="45">
        <v>12153</v>
      </c>
      <c r="Q44" s="45">
        <v>12136</v>
      </c>
      <c r="R44" s="45">
        <v>11895</v>
      </c>
      <c r="S44" s="45">
        <v>11593</v>
      </c>
      <c r="T44" s="45">
        <v>11592</v>
      </c>
      <c r="U44" s="45">
        <v>11606</v>
      </c>
      <c r="V44" s="45">
        <v>11594</v>
      </c>
      <c r="W44" s="45">
        <v>11997</v>
      </c>
      <c r="X44" s="45">
        <v>12096</v>
      </c>
      <c r="Y44" s="45">
        <v>12122</v>
      </c>
      <c r="Z44" s="45">
        <v>12753</v>
      </c>
      <c r="AA44" s="45">
        <v>12942</v>
      </c>
      <c r="AB44" s="80"/>
      <c r="AD44" s="80"/>
      <c r="AE44" s="80"/>
      <c r="AF44" s="80"/>
      <c r="AG44" s="80"/>
      <c r="AH44" s="80"/>
      <c r="AI44" s="80"/>
    </row>
    <row r="45" spans="1:35" ht="15" x14ac:dyDescent="0.2">
      <c r="B45" s="101"/>
      <c r="C45" s="101" t="s">
        <v>1</v>
      </c>
      <c r="D45" s="44">
        <v>84.322999999999993</v>
      </c>
      <c r="E45" s="44">
        <v>84.07</v>
      </c>
      <c r="F45" s="44">
        <v>85.86</v>
      </c>
      <c r="G45" s="44">
        <v>89.394000000000005</v>
      </c>
      <c r="H45" s="44">
        <v>98.977000000000004</v>
      </c>
      <c r="I45" s="44">
        <v>100.54</v>
      </c>
      <c r="J45" s="44">
        <v>105.517</v>
      </c>
      <c r="K45" s="44">
        <v>116.65300000000001</v>
      </c>
      <c r="L45" s="44">
        <v>123.72</v>
      </c>
      <c r="M45" s="44">
        <v>114.767</v>
      </c>
      <c r="N45" s="44">
        <v>131.84200000000001</v>
      </c>
      <c r="O45" s="45">
        <v>125</v>
      </c>
      <c r="P45" s="45">
        <v>139</v>
      </c>
      <c r="Q45" s="45">
        <v>125</v>
      </c>
      <c r="R45" s="45">
        <v>125</v>
      </c>
      <c r="S45" s="45">
        <v>109</v>
      </c>
      <c r="T45" s="45">
        <v>114</v>
      </c>
      <c r="U45" s="45">
        <v>120</v>
      </c>
      <c r="V45" s="45">
        <v>111</v>
      </c>
      <c r="W45" s="45">
        <v>113</v>
      </c>
      <c r="X45" s="45">
        <v>112</v>
      </c>
      <c r="Y45" s="45">
        <v>109</v>
      </c>
      <c r="Z45" s="45">
        <v>124</v>
      </c>
      <c r="AA45" s="45">
        <v>125</v>
      </c>
    </row>
    <row r="46" spans="1:35" ht="15" x14ac:dyDescent="0.2">
      <c r="B46" s="101"/>
      <c r="C46" s="101" t="s">
        <v>2</v>
      </c>
      <c r="D46" s="44">
        <v>259.012</v>
      </c>
      <c r="E46" s="44">
        <v>264.65499999999997</v>
      </c>
      <c r="F46" s="44">
        <v>275.84100000000001</v>
      </c>
      <c r="G46" s="44">
        <v>281.44</v>
      </c>
      <c r="H46" s="44">
        <v>291.017</v>
      </c>
      <c r="I46" s="44">
        <v>281.767</v>
      </c>
      <c r="J46" s="44">
        <v>280.43299999999999</v>
      </c>
      <c r="K46" s="44">
        <v>289.29700000000003</v>
      </c>
      <c r="L46" s="44">
        <v>314.91699999999997</v>
      </c>
      <c r="M46" s="44">
        <v>308.63900000000001</v>
      </c>
      <c r="N46" s="44">
        <v>300.39</v>
      </c>
      <c r="O46" s="45">
        <v>310</v>
      </c>
      <c r="P46" s="45">
        <v>342</v>
      </c>
      <c r="Q46" s="45">
        <v>310</v>
      </c>
      <c r="R46" s="45">
        <v>306</v>
      </c>
      <c r="S46" s="45">
        <v>298</v>
      </c>
      <c r="T46" s="45">
        <v>257</v>
      </c>
      <c r="U46" s="45">
        <v>222</v>
      </c>
      <c r="V46" s="45">
        <v>242</v>
      </c>
      <c r="W46" s="45">
        <v>243</v>
      </c>
      <c r="X46" s="45">
        <v>219</v>
      </c>
      <c r="Y46" s="45">
        <v>211</v>
      </c>
      <c r="Z46" s="45">
        <v>245</v>
      </c>
      <c r="AA46" s="45">
        <v>194</v>
      </c>
    </row>
    <row r="47" spans="1:35" ht="15" x14ac:dyDescent="0.2">
      <c r="B47" s="101"/>
      <c r="C47" s="101" t="s">
        <v>3</v>
      </c>
      <c r="D47" s="44">
        <v>1448.1320000000001</v>
      </c>
      <c r="E47" s="44">
        <v>1502.105</v>
      </c>
      <c r="F47" s="44">
        <v>1588.6579999999999</v>
      </c>
      <c r="G47" s="44">
        <v>1677.7190000000001</v>
      </c>
      <c r="H47" s="44">
        <v>1742.538</v>
      </c>
      <c r="I47" s="44">
        <v>1786.202</v>
      </c>
      <c r="J47" s="44">
        <v>1828.857</v>
      </c>
      <c r="K47" s="44">
        <v>1900.5609999999999</v>
      </c>
      <c r="L47" s="44">
        <v>1996.8050000000001</v>
      </c>
      <c r="M47" s="44">
        <v>2115.2269999999999</v>
      </c>
      <c r="N47" s="44">
        <v>2199.5569999999998</v>
      </c>
      <c r="O47" s="45">
        <v>2303</v>
      </c>
      <c r="P47" s="45">
        <v>2436</v>
      </c>
      <c r="Q47" s="45">
        <v>2455</v>
      </c>
      <c r="R47" s="45">
        <v>2343</v>
      </c>
      <c r="S47" s="45">
        <v>2406</v>
      </c>
      <c r="T47" s="45">
        <v>2306</v>
      </c>
      <c r="U47" s="45">
        <v>2216</v>
      </c>
      <c r="V47" s="45">
        <v>2287</v>
      </c>
      <c r="W47" s="45">
        <v>2434</v>
      </c>
      <c r="X47" s="45">
        <v>2499</v>
      </c>
      <c r="Y47" s="45">
        <v>2670</v>
      </c>
      <c r="Z47" s="45">
        <v>2975</v>
      </c>
      <c r="AA47" s="45">
        <v>2832</v>
      </c>
      <c r="AB47" s="80"/>
      <c r="AD47" s="80"/>
      <c r="AE47" s="80"/>
      <c r="AF47" s="80"/>
      <c r="AG47" s="80"/>
      <c r="AH47" s="80"/>
      <c r="AI47" s="80"/>
    </row>
    <row r="48" spans="1:35" ht="15" x14ac:dyDescent="0.2">
      <c r="B48" s="101"/>
      <c r="C48" s="101" t="s">
        <v>4</v>
      </c>
      <c r="D48" s="44">
        <v>346.26600000000002</v>
      </c>
      <c r="E48" s="44">
        <v>357.69299999999998</v>
      </c>
      <c r="F48" s="44">
        <v>355.36099999999999</v>
      </c>
      <c r="G48" s="44">
        <v>354.79599999999999</v>
      </c>
      <c r="H48" s="44">
        <v>371.41300000000001</v>
      </c>
      <c r="I48" s="44">
        <v>384.84199999999998</v>
      </c>
      <c r="J48" s="44">
        <v>387.70400000000001</v>
      </c>
      <c r="K48" s="44">
        <v>394.13799999999998</v>
      </c>
      <c r="L48" s="44">
        <v>405.714</v>
      </c>
      <c r="M48" s="44">
        <v>396.88799999999998</v>
      </c>
      <c r="N48" s="44">
        <v>403.53699999999998</v>
      </c>
      <c r="O48" s="45">
        <v>406</v>
      </c>
      <c r="P48" s="45">
        <v>403</v>
      </c>
      <c r="Q48" s="45">
        <v>402</v>
      </c>
      <c r="R48" s="45">
        <v>347</v>
      </c>
      <c r="S48" s="45">
        <v>333</v>
      </c>
      <c r="T48" s="45">
        <v>298</v>
      </c>
      <c r="U48" s="45">
        <v>268</v>
      </c>
      <c r="V48" s="45">
        <v>277</v>
      </c>
      <c r="W48" s="45">
        <v>280</v>
      </c>
      <c r="X48" s="45">
        <v>276</v>
      </c>
      <c r="Y48" s="45">
        <v>252</v>
      </c>
      <c r="Z48" s="45">
        <v>234</v>
      </c>
      <c r="AA48" s="45">
        <v>231</v>
      </c>
    </row>
    <row r="49" spans="1:35" ht="15" x14ac:dyDescent="0.2">
      <c r="B49" s="101"/>
      <c r="C49" s="101" t="s">
        <v>99</v>
      </c>
      <c r="D49" s="183">
        <f>SUM(D44:D48)</f>
        <v>12557.918</v>
      </c>
      <c r="E49" s="183">
        <f>SUM(E44:E48)</f>
        <v>12749.57</v>
      </c>
      <c r="F49" s="183">
        <f>SUM(F44:F48)</f>
        <v>12939.640000000001</v>
      </c>
      <c r="G49" s="183">
        <f>SUM(G44:G48)</f>
        <v>13102.020000000002</v>
      </c>
      <c r="H49" s="183">
        <f>SUM(H44:H48)</f>
        <v>13392.981000000002</v>
      </c>
      <c r="I49" s="44">
        <v>13430</v>
      </c>
      <c r="J49" s="44">
        <v>13530</v>
      </c>
      <c r="K49" s="44">
        <v>14067</v>
      </c>
      <c r="L49" s="44">
        <v>14148</v>
      </c>
      <c r="M49" s="44">
        <v>14301</v>
      </c>
      <c r="N49" s="44">
        <v>14453</v>
      </c>
      <c r="O49" s="44">
        <v>15000</v>
      </c>
      <c r="P49" s="45">
        <v>15473</v>
      </c>
      <c r="Q49" s="45">
        <v>15427</v>
      </c>
      <c r="R49" s="45">
        <v>15016</v>
      </c>
      <c r="S49" s="45">
        <v>14740</v>
      </c>
      <c r="T49" s="45">
        <v>14567</v>
      </c>
      <c r="U49" s="45">
        <v>14432</v>
      </c>
      <c r="V49" s="45">
        <v>14510</v>
      </c>
      <c r="W49" s="45">
        <v>15066</v>
      </c>
      <c r="X49" s="45">
        <v>15201</v>
      </c>
      <c r="Y49" s="45">
        <v>15364</v>
      </c>
      <c r="Z49" s="45">
        <v>16330</v>
      </c>
      <c r="AA49" s="45">
        <v>16325</v>
      </c>
      <c r="AB49" s="80"/>
      <c r="AD49" s="80"/>
      <c r="AE49" s="80"/>
      <c r="AF49" s="80"/>
      <c r="AG49" s="80"/>
      <c r="AH49" s="80"/>
      <c r="AI49" s="80"/>
    </row>
    <row r="50" spans="1:35" ht="15" x14ac:dyDescent="0.2">
      <c r="B50" s="101"/>
      <c r="C50" s="101" t="s">
        <v>6</v>
      </c>
      <c r="D50" s="44">
        <v>191.05799999999999</v>
      </c>
      <c r="E50" s="44">
        <v>188.19499999999999</v>
      </c>
      <c r="F50" s="44">
        <v>190.529</v>
      </c>
      <c r="G50" s="44">
        <v>182.47800000000001</v>
      </c>
      <c r="H50" s="44">
        <v>191.73500000000001</v>
      </c>
      <c r="I50" s="44">
        <v>194.74600000000001</v>
      </c>
      <c r="J50" s="44">
        <v>192.37200000000001</v>
      </c>
      <c r="K50" s="44">
        <v>205.06</v>
      </c>
      <c r="L50" s="44">
        <v>208.08199999999999</v>
      </c>
      <c r="M50" s="44">
        <v>195.047</v>
      </c>
      <c r="N50" s="44">
        <v>209.50399999999999</v>
      </c>
      <c r="O50" s="45">
        <v>221</v>
      </c>
      <c r="P50" s="45">
        <v>207</v>
      </c>
      <c r="Q50" s="45">
        <v>232</v>
      </c>
      <c r="R50" s="45">
        <v>243</v>
      </c>
      <c r="S50" s="45">
        <v>253</v>
      </c>
      <c r="T50" s="45">
        <v>258</v>
      </c>
      <c r="U50" s="45">
        <v>264</v>
      </c>
      <c r="V50" s="45">
        <v>282</v>
      </c>
      <c r="W50" s="45">
        <v>327</v>
      </c>
      <c r="X50" s="259">
        <v>300</v>
      </c>
      <c r="Y50" s="45">
        <v>247</v>
      </c>
      <c r="Z50" s="45">
        <v>250</v>
      </c>
      <c r="AA50" s="45">
        <v>269</v>
      </c>
    </row>
    <row r="51" spans="1:35" ht="15.75" x14ac:dyDescent="0.25">
      <c r="B51" s="101"/>
      <c r="C51" s="101" t="s">
        <v>120</v>
      </c>
      <c r="D51" s="185">
        <f>D49+D50</f>
        <v>12748.975999999999</v>
      </c>
      <c r="E51" s="185">
        <f>E49+E50</f>
        <v>12937.764999999999</v>
      </c>
      <c r="F51" s="185">
        <f>F49+F50</f>
        <v>13130.169000000002</v>
      </c>
      <c r="G51" s="185">
        <f>G49+G50</f>
        <v>13284.498000000001</v>
      </c>
      <c r="H51" s="185">
        <f>H49+H50</f>
        <v>13584.716000000002</v>
      </c>
      <c r="I51" s="43">
        <v>13625</v>
      </c>
      <c r="J51" s="43">
        <v>13722</v>
      </c>
      <c r="K51" s="43">
        <v>14272</v>
      </c>
      <c r="L51" s="43">
        <v>14356</v>
      </c>
      <c r="M51" s="43">
        <v>14496</v>
      </c>
      <c r="N51" s="43">
        <v>14663</v>
      </c>
      <c r="O51" s="43">
        <v>15221</v>
      </c>
      <c r="P51" s="43">
        <v>15680</v>
      </c>
      <c r="Q51" s="43">
        <v>15659</v>
      </c>
      <c r="R51" s="103">
        <v>15258</v>
      </c>
      <c r="S51" s="103">
        <v>14992</v>
      </c>
      <c r="T51" s="103">
        <v>14825</v>
      </c>
      <c r="U51" s="103">
        <v>14696</v>
      </c>
      <c r="V51" s="103">
        <v>14792</v>
      </c>
      <c r="W51" s="103">
        <v>15393</v>
      </c>
      <c r="X51" s="103">
        <v>15502</v>
      </c>
      <c r="Y51" s="103">
        <v>15611</v>
      </c>
      <c r="Z51" s="103">
        <v>16580</v>
      </c>
      <c r="AA51" s="103">
        <v>16594</v>
      </c>
      <c r="AB51" s="80"/>
      <c r="AD51" s="80"/>
      <c r="AE51" s="80"/>
      <c r="AF51" s="80"/>
      <c r="AG51" s="80"/>
      <c r="AH51" s="80"/>
      <c r="AI51" s="80"/>
    </row>
    <row r="52" spans="1:35" ht="15" x14ac:dyDescent="0.2">
      <c r="B52" s="101"/>
      <c r="C52" s="101"/>
      <c r="D52" s="101"/>
      <c r="E52" s="101"/>
      <c r="F52" s="101"/>
      <c r="G52" s="101"/>
      <c r="H52" s="101"/>
      <c r="I52" s="88" t="e">
        <f>IF(ABS(I49-SUM(I44:I48))&gt;#REF!,I49-SUM(I44:I48)," ")</f>
        <v>#REF!</v>
      </c>
      <c r="J52" s="88" t="e">
        <f>IF(ABS(J49-SUM(J44:J48))&gt;#REF!,J49-SUM(J44:J48)," ")</f>
        <v>#REF!</v>
      </c>
      <c r="K52" s="88" t="e">
        <f>IF(ABS(K49-SUM(K44:K48))&gt;#REF!,K49-SUM(K44:K48)," ")</f>
        <v>#REF!</v>
      </c>
      <c r="L52" s="88" t="e">
        <f>IF(ABS(L49-SUM(L44:L48))&gt;#REF!,L49-SUM(L44:L48)," ")</f>
        <v>#REF!</v>
      </c>
      <c r="M52" s="88"/>
      <c r="N52" s="88"/>
      <c r="O52" s="88"/>
      <c r="P52" s="88"/>
      <c r="Q52" s="88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80"/>
      <c r="AC52" s="80"/>
      <c r="AD52" s="80"/>
      <c r="AE52" s="80"/>
      <c r="AF52" s="80"/>
      <c r="AG52" s="80"/>
      <c r="AH52" s="80"/>
      <c r="AI52" s="80"/>
    </row>
    <row r="53" spans="1:35" ht="15.75" x14ac:dyDescent="0.25">
      <c r="B53" s="120" t="s">
        <v>97</v>
      </c>
      <c r="C53" s="101"/>
      <c r="D53" s="101"/>
      <c r="E53" s="101"/>
      <c r="F53" s="101"/>
      <c r="G53" s="101"/>
      <c r="H53" s="101"/>
      <c r="I53" s="45"/>
      <c r="J53" s="45"/>
      <c r="K53" s="45"/>
      <c r="L53" s="45"/>
      <c r="M53" s="45"/>
      <c r="N53" s="45"/>
      <c r="O53" s="45"/>
      <c r="P53" s="45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35" ht="15" x14ac:dyDescent="0.2">
      <c r="B54" s="101"/>
      <c r="C54" s="101" t="s">
        <v>0</v>
      </c>
      <c r="D54" s="184">
        <f>D34+D44</f>
        <v>29646.184999999998</v>
      </c>
      <c r="E54" s="184">
        <f>E34+E44</f>
        <v>30429.046999999999</v>
      </c>
      <c r="F54" s="184">
        <f>F34+F44</f>
        <v>30899.919999999998</v>
      </c>
      <c r="G54" s="184">
        <f>G34+G44</f>
        <v>31154.671000000002</v>
      </c>
      <c r="H54" s="184">
        <f>H34+H44</f>
        <v>31589.067999999999</v>
      </c>
      <c r="I54" s="45">
        <v>31443</v>
      </c>
      <c r="J54" s="45">
        <v>31904</v>
      </c>
      <c r="K54" s="45">
        <v>33127</v>
      </c>
      <c r="L54" s="45">
        <v>33228</v>
      </c>
      <c r="M54" s="45">
        <v>33674</v>
      </c>
      <c r="N54" s="45">
        <v>33478</v>
      </c>
      <c r="O54" s="45">
        <v>34466</v>
      </c>
      <c r="P54" s="45">
        <v>34545</v>
      </c>
      <c r="Q54" s="45">
        <v>34357</v>
      </c>
      <c r="R54" s="45">
        <v>34392</v>
      </c>
      <c r="S54" s="45">
        <v>33591</v>
      </c>
      <c r="T54" s="45">
        <v>33578</v>
      </c>
      <c r="U54" s="45">
        <v>33777</v>
      </c>
      <c r="V54" s="45">
        <v>33811</v>
      </c>
      <c r="W54" s="45">
        <v>34415</v>
      </c>
      <c r="X54" s="45">
        <v>34669</v>
      </c>
      <c r="Y54" s="45">
        <v>35342</v>
      </c>
      <c r="Z54" s="45">
        <v>36206</v>
      </c>
      <c r="AA54" s="45">
        <v>36413</v>
      </c>
    </row>
    <row r="55" spans="1:35" ht="15" x14ac:dyDescent="0.2">
      <c r="B55" s="101"/>
      <c r="C55" s="101" t="s">
        <v>1</v>
      </c>
      <c r="D55" s="184">
        <f t="shared" ref="D55:H61" si="1">D35+D45</f>
        <v>203.32299999999998</v>
      </c>
      <c r="E55" s="184">
        <f t="shared" si="1"/>
        <v>202.07</v>
      </c>
      <c r="F55" s="184">
        <f t="shared" si="1"/>
        <v>209.86</v>
      </c>
      <c r="G55" s="184">
        <f t="shared" si="1"/>
        <v>217.39400000000001</v>
      </c>
      <c r="H55" s="184">
        <f t="shared" si="1"/>
        <v>241.50399999999999</v>
      </c>
      <c r="I55" s="45">
        <v>250</v>
      </c>
      <c r="J55" s="45">
        <v>261</v>
      </c>
      <c r="K55" s="45">
        <v>292</v>
      </c>
      <c r="L55" s="45">
        <v>327</v>
      </c>
      <c r="M55" s="45">
        <v>309</v>
      </c>
      <c r="N55" s="45">
        <v>313</v>
      </c>
      <c r="O55" s="45">
        <v>302</v>
      </c>
      <c r="P55" s="45">
        <v>326</v>
      </c>
      <c r="Q55" s="45">
        <v>315</v>
      </c>
      <c r="R55" s="45">
        <v>322</v>
      </c>
      <c r="S55" s="45">
        <v>290</v>
      </c>
      <c r="T55" s="45">
        <v>295</v>
      </c>
      <c r="U55" s="45">
        <v>290</v>
      </c>
      <c r="V55" s="45">
        <v>286</v>
      </c>
      <c r="W55" s="45">
        <v>297</v>
      </c>
      <c r="X55" s="45">
        <v>293</v>
      </c>
      <c r="Y55" s="45">
        <v>289</v>
      </c>
      <c r="Z55" s="45">
        <v>305</v>
      </c>
      <c r="AA55" s="45">
        <v>307</v>
      </c>
      <c r="AB55" s="80"/>
      <c r="AC55" s="80"/>
      <c r="AD55" s="80"/>
      <c r="AE55" s="80"/>
      <c r="AF55" s="80"/>
      <c r="AG55" s="80"/>
      <c r="AH55" s="80"/>
      <c r="AI55" s="80"/>
    </row>
    <row r="56" spans="1:35" ht="15" x14ac:dyDescent="0.2">
      <c r="B56" s="101"/>
      <c r="C56" s="101" t="s">
        <v>2</v>
      </c>
      <c r="D56" s="184">
        <f t="shared" si="1"/>
        <v>565.01199999999994</v>
      </c>
      <c r="E56" s="184">
        <f t="shared" si="1"/>
        <v>580.65499999999997</v>
      </c>
      <c r="F56" s="184">
        <f t="shared" si="1"/>
        <v>596.84100000000001</v>
      </c>
      <c r="G56" s="184">
        <f t="shared" si="1"/>
        <v>601.44000000000005</v>
      </c>
      <c r="H56" s="184">
        <f t="shared" si="1"/>
        <v>612.89200000000005</v>
      </c>
      <c r="I56" s="45">
        <v>599</v>
      </c>
      <c r="J56" s="45">
        <v>604</v>
      </c>
      <c r="K56" s="45">
        <v>630</v>
      </c>
      <c r="L56" s="45">
        <v>646</v>
      </c>
      <c r="M56" s="45">
        <v>593</v>
      </c>
      <c r="N56" s="45">
        <v>586</v>
      </c>
      <c r="O56" s="45">
        <v>609</v>
      </c>
      <c r="P56" s="45">
        <v>650</v>
      </c>
      <c r="Q56" s="45">
        <v>630</v>
      </c>
      <c r="R56" s="45">
        <v>635</v>
      </c>
      <c r="S56" s="45">
        <v>650</v>
      </c>
      <c r="T56" s="45">
        <v>609</v>
      </c>
      <c r="U56" s="45">
        <v>585</v>
      </c>
      <c r="V56" s="45">
        <v>607</v>
      </c>
      <c r="W56" s="45">
        <v>610</v>
      </c>
      <c r="X56" s="45">
        <v>588</v>
      </c>
      <c r="Y56" s="45">
        <v>561</v>
      </c>
      <c r="Z56" s="45">
        <v>582</v>
      </c>
      <c r="AA56" s="45">
        <v>509</v>
      </c>
      <c r="AB56" s="80"/>
      <c r="AC56" s="80"/>
      <c r="AD56" s="80"/>
      <c r="AE56" s="80"/>
      <c r="AF56" s="80"/>
      <c r="AG56" s="80"/>
      <c r="AH56" s="80"/>
      <c r="AI56" s="80"/>
    </row>
    <row r="57" spans="1:35" ht="15" x14ac:dyDescent="0.2">
      <c r="B57" s="101"/>
      <c r="C57" s="101" t="s">
        <v>3</v>
      </c>
      <c r="D57" s="184">
        <f t="shared" si="1"/>
        <v>3832.1320000000001</v>
      </c>
      <c r="E57" s="184">
        <f t="shared" si="1"/>
        <v>4022.105</v>
      </c>
      <c r="F57" s="184">
        <f t="shared" si="1"/>
        <v>4283.6579999999994</v>
      </c>
      <c r="G57" s="184">
        <f t="shared" si="1"/>
        <v>4556.7190000000001</v>
      </c>
      <c r="H57" s="184">
        <f t="shared" si="1"/>
        <v>4657.1959999999999</v>
      </c>
      <c r="I57" s="45">
        <v>4591</v>
      </c>
      <c r="J57" s="45">
        <v>4662</v>
      </c>
      <c r="K57" s="45">
        <v>4828</v>
      </c>
      <c r="L57" s="45">
        <v>5076</v>
      </c>
      <c r="M57" s="45">
        <v>5283</v>
      </c>
      <c r="N57" s="45">
        <v>5460</v>
      </c>
      <c r="O57" s="45">
        <v>5761</v>
      </c>
      <c r="P57" s="45">
        <v>6125</v>
      </c>
      <c r="Q57" s="45">
        <v>6145</v>
      </c>
      <c r="R57" s="45">
        <v>6027</v>
      </c>
      <c r="S57" s="45">
        <v>6107</v>
      </c>
      <c r="T57" s="45">
        <v>6122</v>
      </c>
      <c r="U57" s="45">
        <v>6121</v>
      </c>
      <c r="V57" s="45">
        <v>6319</v>
      </c>
      <c r="W57" s="45">
        <v>6676</v>
      </c>
      <c r="X57" s="45">
        <v>6979</v>
      </c>
      <c r="Y57" s="45">
        <v>7435</v>
      </c>
      <c r="Z57" s="45">
        <v>8008</v>
      </c>
      <c r="AA57" s="45">
        <v>7998</v>
      </c>
      <c r="AB57" s="80"/>
      <c r="AC57" s="80"/>
      <c r="AD57" s="80"/>
      <c r="AE57" s="80"/>
      <c r="AF57" s="80"/>
      <c r="AG57" s="80"/>
      <c r="AH57" s="80"/>
      <c r="AI57" s="80"/>
    </row>
    <row r="58" spans="1:35" ht="15" x14ac:dyDescent="0.2">
      <c r="B58" s="101"/>
      <c r="C58" s="101" t="s">
        <v>4</v>
      </c>
      <c r="D58" s="184">
        <f t="shared" si="1"/>
        <v>2250.2660000000001</v>
      </c>
      <c r="E58" s="184">
        <f t="shared" si="1"/>
        <v>2307.6930000000002</v>
      </c>
      <c r="F58" s="184">
        <f t="shared" si="1"/>
        <v>2356.3609999999999</v>
      </c>
      <c r="G58" s="184">
        <f t="shared" si="1"/>
        <v>2411.7959999999998</v>
      </c>
      <c r="H58" s="184">
        <f t="shared" si="1"/>
        <v>2431.4270000000001</v>
      </c>
      <c r="I58" s="45">
        <v>2436</v>
      </c>
      <c r="J58" s="45">
        <v>2398</v>
      </c>
      <c r="K58" s="45">
        <v>2408</v>
      </c>
      <c r="L58" s="45">
        <v>2511</v>
      </c>
      <c r="M58" s="45">
        <v>2615</v>
      </c>
      <c r="N58" s="45">
        <v>2637</v>
      </c>
      <c r="O58" s="45">
        <v>2721</v>
      </c>
      <c r="P58" s="45">
        <v>2781</v>
      </c>
      <c r="Q58" s="45">
        <v>2751</v>
      </c>
      <c r="R58" s="45">
        <v>2557</v>
      </c>
      <c r="S58" s="45">
        <v>2550</v>
      </c>
      <c r="T58" s="45">
        <v>2482</v>
      </c>
      <c r="U58" s="45">
        <v>2466</v>
      </c>
      <c r="V58" s="45">
        <v>2487</v>
      </c>
      <c r="W58" s="45">
        <v>2473</v>
      </c>
      <c r="X58" s="45">
        <v>2504</v>
      </c>
      <c r="Y58" s="45">
        <v>2543</v>
      </c>
      <c r="Z58" s="45">
        <v>2595</v>
      </c>
      <c r="AA58" s="45">
        <v>2597</v>
      </c>
    </row>
    <row r="59" spans="1:35" ht="15" x14ac:dyDescent="0.2">
      <c r="B59" s="101"/>
      <c r="C59" s="101" t="s">
        <v>99</v>
      </c>
      <c r="D59" s="184">
        <f t="shared" si="1"/>
        <v>36496.917999999998</v>
      </c>
      <c r="E59" s="184">
        <f t="shared" si="1"/>
        <v>37541.57</v>
      </c>
      <c r="F59" s="184">
        <f t="shared" si="1"/>
        <v>38346.639999999999</v>
      </c>
      <c r="G59" s="184">
        <f t="shared" si="1"/>
        <v>38942.020000000004</v>
      </c>
      <c r="H59" s="184">
        <f t="shared" si="1"/>
        <v>39532.087</v>
      </c>
      <c r="I59" s="45">
        <v>39319</v>
      </c>
      <c r="J59" s="45">
        <v>39829</v>
      </c>
      <c r="K59" s="45">
        <v>41285</v>
      </c>
      <c r="L59" s="45">
        <v>41789</v>
      </c>
      <c r="M59" s="45">
        <v>42474</v>
      </c>
      <c r="N59" s="45">
        <v>42475</v>
      </c>
      <c r="O59" s="45">
        <v>43859</v>
      </c>
      <c r="P59" s="45">
        <v>44426</v>
      </c>
      <c r="Q59" s="45">
        <v>44197</v>
      </c>
      <c r="R59" s="45">
        <v>43932</v>
      </c>
      <c r="S59" s="45">
        <v>43189</v>
      </c>
      <c r="T59" s="45">
        <v>43085</v>
      </c>
      <c r="U59" s="45">
        <v>43239</v>
      </c>
      <c r="V59" s="45">
        <v>43511</v>
      </c>
      <c r="W59" s="45">
        <v>44470</v>
      </c>
      <c r="X59" s="45">
        <v>45032</v>
      </c>
      <c r="Y59" s="45">
        <v>46170</v>
      </c>
      <c r="Z59" s="45">
        <v>47696</v>
      </c>
      <c r="AA59" s="45">
        <v>47824</v>
      </c>
      <c r="AB59" s="80"/>
      <c r="AC59" s="80"/>
      <c r="AD59" s="80"/>
      <c r="AE59" s="80"/>
      <c r="AF59" s="80"/>
      <c r="AG59" s="80"/>
      <c r="AH59" s="80"/>
      <c r="AI59" s="80"/>
    </row>
    <row r="60" spans="1:35" ht="15" x14ac:dyDescent="0.2">
      <c r="B60" s="101"/>
      <c r="C60" s="101" t="s">
        <v>6</v>
      </c>
      <c r="D60" s="184">
        <f t="shared" si="1"/>
        <v>240.05799999999999</v>
      </c>
      <c r="E60" s="184">
        <f t="shared" si="1"/>
        <v>235.19499999999999</v>
      </c>
      <c r="F60" s="184">
        <f t="shared" si="1"/>
        <v>234.529</v>
      </c>
      <c r="G60" s="184">
        <f t="shared" si="1"/>
        <v>227.47800000000001</v>
      </c>
      <c r="H60" s="184">
        <f t="shared" si="1"/>
        <v>237.93</v>
      </c>
      <c r="I60" s="45">
        <v>242</v>
      </c>
      <c r="J60" s="45">
        <v>236</v>
      </c>
      <c r="K60" s="45">
        <v>250</v>
      </c>
      <c r="L60" s="45">
        <v>249</v>
      </c>
      <c r="M60" s="45">
        <v>232</v>
      </c>
      <c r="N60" s="45">
        <v>243</v>
      </c>
      <c r="O60" s="45">
        <v>260</v>
      </c>
      <c r="P60" s="45">
        <v>240</v>
      </c>
      <c r="Q60" s="45">
        <v>273</v>
      </c>
      <c r="R60" s="45">
        <v>287</v>
      </c>
      <c r="S60" s="45">
        <v>298</v>
      </c>
      <c r="T60" s="45">
        <v>305</v>
      </c>
      <c r="U60" s="45">
        <v>310</v>
      </c>
      <c r="V60" s="45">
        <v>329</v>
      </c>
      <c r="W60" s="45">
        <v>369</v>
      </c>
      <c r="X60" s="259">
        <v>342</v>
      </c>
      <c r="Y60" s="45">
        <v>288</v>
      </c>
      <c r="Z60" s="45">
        <v>290</v>
      </c>
      <c r="AA60" s="45">
        <v>313</v>
      </c>
    </row>
    <row r="61" spans="1:35" ht="15.75" x14ac:dyDescent="0.25">
      <c r="B61" s="101"/>
      <c r="C61" s="101" t="s">
        <v>121</v>
      </c>
      <c r="D61" s="184">
        <f t="shared" si="1"/>
        <v>36736.975999999995</v>
      </c>
      <c r="E61" s="184">
        <f t="shared" si="1"/>
        <v>37776.764999999999</v>
      </c>
      <c r="F61" s="184">
        <f t="shared" si="1"/>
        <v>38581.169000000002</v>
      </c>
      <c r="G61" s="184">
        <f t="shared" si="1"/>
        <v>39169.498</v>
      </c>
      <c r="H61" s="184">
        <f t="shared" si="1"/>
        <v>39770.017</v>
      </c>
      <c r="I61" s="103">
        <v>39561</v>
      </c>
      <c r="J61" s="103">
        <v>40065</v>
      </c>
      <c r="K61" s="103">
        <v>41535</v>
      </c>
      <c r="L61" s="103">
        <v>42038</v>
      </c>
      <c r="M61" s="103">
        <v>42705</v>
      </c>
      <c r="N61" s="103">
        <v>42718</v>
      </c>
      <c r="O61" s="103">
        <v>44119</v>
      </c>
      <c r="P61" s="103">
        <v>44666</v>
      </c>
      <c r="Q61" s="103">
        <v>44470</v>
      </c>
      <c r="R61" s="103">
        <v>44219</v>
      </c>
      <c r="S61" s="103">
        <v>43488</v>
      </c>
      <c r="T61" s="103">
        <v>43390</v>
      </c>
      <c r="U61" s="103">
        <v>43549</v>
      </c>
      <c r="V61" s="103">
        <v>43840</v>
      </c>
      <c r="W61" s="103">
        <v>44839</v>
      </c>
      <c r="X61" s="103">
        <v>45374</v>
      </c>
      <c r="Y61" s="103">
        <v>46459</v>
      </c>
      <c r="Z61" s="103">
        <v>47986</v>
      </c>
      <c r="AA61" s="103">
        <v>48137</v>
      </c>
    </row>
    <row r="62" spans="1:35" ht="6" customHeight="1" x14ac:dyDescent="0.2">
      <c r="A62" s="108"/>
      <c r="B62" s="108"/>
      <c r="C62" s="108"/>
      <c r="D62" s="108"/>
      <c r="E62" s="108"/>
      <c r="F62" s="108"/>
      <c r="G62" s="108"/>
      <c r="H62" s="108"/>
      <c r="I62" s="109" t="e">
        <f>IF(ABS(I59-SUM(I54:I58))&gt;#REF!,I59-SUM(I54:I58)," ")</f>
        <v>#REF!</v>
      </c>
      <c r="J62" s="109" t="e">
        <f>IF(ABS(J59-SUM(J54:J58))&gt;#REF!,J59-SUM(J54:J58)," ")</f>
        <v>#REF!</v>
      </c>
      <c r="K62" s="109" t="e">
        <f>IF(ABS(K59-SUM(K54:K58))&gt;#REF!,K59-SUM(K54:K58)," ")</f>
        <v>#REF!</v>
      </c>
      <c r="L62" s="109" t="e">
        <f>IF(ABS(L59-SUM(L54:L58))&gt;#REF!,L59-SUM(L54:L58)," ")</f>
        <v>#REF!</v>
      </c>
      <c r="M62" s="109"/>
      <c r="N62" s="109"/>
      <c r="O62" s="109"/>
      <c r="P62" s="109"/>
      <c r="Q62" s="109"/>
      <c r="R62" s="109"/>
      <c r="S62" s="109"/>
      <c r="T62" s="108"/>
      <c r="U62" s="108"/>
      <c r="V62" s="108"/>
      <c r="W62" s="108"/>
      <c r="X62" s="108"/>
      <c r="Y62" s="108"/>
      <c r="Z62" s="108"/>
      <c r="AA62" s="108"/>
    </row>
    <row r="63" spans="1:35" ht="18" customHeight="1" x14ac:dyDescent="0.2">
      <c r="A63" s="22" t="s">
        <v>251</v>
      </c>
      <c r="B63" s="1"/>
      <c r="C63" s="1"/>
      <c r="D63" s="1"/>
      <c r="E63" s="1"/>
      <c r="F63" s="1"/>
      <c r="G63" s="1"/>
      <c r="H63" s="1"/>
      <c r="I63" s="3"/>
      <c r="J63" s="3"/>
      <c r="K63" s="3"/>
      <c r="L63" s="3"/>
      <c r="M63" s="3"/>
      <c r="N63" s="1"/>
    </row>
    <row r="64" spans="1:35" ht="18" customHeight="1" x14ac:dyDescent="0.2">
      <c r="A64" s="83" t="s">
        <v>409</v>
      </c>
      <c r="B64" s="1"/>
      <c r="C64" s="1"/>
      <c r="D64" s="1"/>
      <c r="E64" s="1"/>
      <c r="F64" s="1"/>
      <c r="G64" s="1"/>
      <c r="H64" s="1"/>
      <c r="I64" s="3"/>
      <c r="J64" s="3"/>
      <c r="K64" s="3"/>
      <c r="L64" s="3"/>
      <c r="M64" s="3"/>
      <c r="N64" s="1"/>
    </row>
    <row r="65" spans="1:17" ht="18" customHeight="1" x14ac:dyDescent="0.2">
      <c r="A65" s="83" t="s">
        <v>410</v>
      </c>
      <c r="B65" s="1"/>
      <c r="C65" s="1"/>
      <c r="D65" s="1"/>
      <c r="E65" s="1"/>
      <c r="F65" s="1"/>
      <c r="G65" s="1"/>
      <c r="H65" s="1"/>
      <c r="I65" s="3"/>
      <c r="J65" s="3"/>
      <c r="K65" s="3"/>
      <c r="L65" s="3"/>
      <c r="M65" s="3"/>
      <c r="N65" s="1"/>
    </row>
    <row r="66" spans="1:17" ht="18" customHeight="1" x14ac:dyDescent="0.25">
      <c r="A66" s="206" t="s">
        <v>343</v>
      </c>
      <c r="B66" s="1"/>
      <c r="C66" s="1"/>
      <c r="D66" s="1"/>
      <c r="E66" s="1"/>
      <c r="F66" s="1"/>
      <c r="G66" s="1"/>
      <c r="H66" s="1"/>
      <c r="I66" s="3"/>
      <c r="J66" s="3"/>
      <c r="K66" s="3"/>
      <c r="L66" s="3"/>
      <c r="M66" s="3"/>
      <c r="N66" s="1"/>
    </row>
    <row r="67" spans="1:17" ht="282" customHeight="1" x14ac:dyDescent="0.2">
      <c r="C67" s="1"/>
      <c r="D67" s="1"/>
      <c r="E67" s="1"/>
      <c r="F67" s="1"/>
      <c r="G67" s="1"/>
      <c r="H67" s="1"/>
      <c r="I67" s="34"/>
      <c r="J67" s="34"/>
      <c r="K67" s="34"/>
      <c r="L67" s="34"/>
      <c r="M67" s="34"/>
      <c r="N67" s="34"/>
      <c r="O67" s="34"/>
      <c r="P67" s="25"/>
      <c r="Q67" s="25"/>
    </row>
    <row r="68" spans="1:17" ht="15" x14ac:dyDescent="0.2">
      <c r="A68" s="22"/>
      <c r="B68" s="1"/>
      <c r="C68" s="1"/>
      <c r="D68" s="1"/>
      <c r="E68" s="1"/>
      <c r="F68" s="1"/>
      <c r="G68" s="1"/>
      <c r="H68" s="1"/>
      <c r="I68" s="34"/>
      <c r="J68" s="34"/>
      <c r="K68" s="34"/>
      <c r="L68" s="34"/>
      <c r="M68" s="34"/>
      <c r="N68" s="34"/>
      <c r="O68" s="34"/>
      <c r="P68" s="25"/>
      <c r="Q68" s="25"/>
    </row>
    <row r="69" spans="1:17" ht="15" x14ac:dyDescent="0.2">
      <c r="A69" s="22"/>
      <c r="B69" s="1"/>
      <c r="C69" s="1"/>
      <c r="D69" s="1"/>
      <c r="E69" s="1"/>
      <c r="F69" s="1"/>
      <c r="G69" s="1"/>
      <c r="H69" s="1"/>
      <c r="I69" s="34"/>
      <c r="J69" s="34"/>
      <c r="K69" s="34"/>
      <c r="L69" s="34"/>
      <c r="M69" s="34"/>
      <c r="N69" s="34"/>
      <c r="O69" s="34"/>
      <c r="P69" s="25"/>
      <c r="Q69" s="25"/>
    </row>
    <row r="70" spans="1:17" ht="15" x14ac:dyDescent="0.2">
      <c r="A70" s="22"/>
      <c r="B70" s="1"/>
      <c r="C70" s="1"/>
      <c r="D70" s="1"/>
      <c r="E70" s="1"/>
      <c r="F70" s="1"/>
      <c r="G70" s="1"/>
      <c r="H70" s="1"/>
      <c r="I70" s="34"/>
      <c r="J70" s="34"/>
      <c r="K70" s="34"/>
      <c r="L70" s="34"/>
      <c r="M70" s="34"/>
      <c r="N70" s="34"/>
      <c r="O70" s="34"/>
      <c r="P70" s="25"/>
      <c r="Q70" s="25"/>
    </row>
    <row r="71" spans="1:17" ht="15" x14ac:dyDescent="0.2">
      <c r="A71" s="22"/>
      <c r="B71" s="1"/>
      <c r="C71" s="1"/>
      <c r="D71" s="1"/>
      <c r="E71" s="1"/>
      <c r="F71" s="1"/>
      <c r="G71" s="1"/>
      <c r="H71" s="1"/>
      <c r="I71" s="34"/>
      <c r="J71" s="34"/>
      <c r="K71" s="34"/>
      <c r="L71" s="34"/>
      <c r="M71" s="34"/>
      <c r="N71" s="34"/>
      <c r="O71" s="34"/>
      <c r="P71" s="25"/>
      <c r="Q71" s="25"/>
    </row>
    <row r="72" spans="1:17" ht="15" x14ac:dyDescent="0.2">
      <c r="A72" s="22"/>
      <c r="B72" s="1"/>
      <c r="C72" s="1"/>
      <c r="D72" s="1"/>
      <c r="E72" s="1"/>
      <c r="F72" s="1"/>
      <c r="G72" s="1"/>
      <c r="H72" s="1"/>
      <c r="I72" s="34"/>
      <c r="J72" s="34"/>
      <c r="K72" s="34"/>
      <c r="L72" s="34"/>
      <c r="M72" s="34"/>
      <c r="N72" s="34"/>
      <c r="O72" s="34"/>
      <c r="P72" s="25"/>
      <c r="Q72" s="25"/>
    </row>
    <row r="73" spans="1:17" ht="15" x14ac:dyDescent="0.2">
      <c r="A73" s="22"/>
      <c r="B73" s="1"/>
      <c r="C73" s="1"/>
      <c r="D73" s="1"/>
      <c r="E73" s="1"/>
      <c r="F73" s="1"/>
      <c r="G73" s="1"/>
      <c r="H73" s="1"/>
      <c r="I73" s="34"/>
      <c r="J73" s="34"/>
      <c r="K73" s="34"/>
      <c r="L73" s="34"/>
      <c r="M73" s="34"/>
      <c r="N73" s="34"/>
      <c r="O73" s="34"/>
      <c r="P73" s="25"/>
      <c r="Q73" s="25"/>
    </row>
    <row r="74" spans="1:17" ht="15" x14ac:dyDescent="0.2">
      <c r="A74" s="22"/>
      <c r="B74" s="1"/>
      <c r="C74" s="1"/>
      <c r="D74" s="1"/>
      <c r="E74" s="1"/>
      <c r="F74" s="1"/>
      <c r="G74" s="1"/>
      <c r="H74" s="1"/>
      <c r="I74" s="34"/>
      <c r="J74" s="34"/>
      <c r="K74" s="34"/>
      <c r="L74" s="34"/>
      <c r="M74" s="34"/>
      <c r="N74" s="34"/>
      <c r="O74" s="34"/>
      <c r="P74" s="25"/>
      <c r="Q74" s="25"/>
    </row>
    <row r="75" spans="1:17" ht="15" x14ac:dyDescent="0.2">
      <c r="A75" s="22"/>
      <c r="B75" s="1"/>
      <c r="C75" s="1"/>
      <c r="D75" s="1"/>
      <c r="E75" s="1"/>
      <c r="F75" s="1"/>
      <c r="G75" s="1"/>
      <c r="H75" s="1"/>
      <c r="I75" s="34"/>
      <c r="J75" s="34"/>
      <c r="K75" s="34"/>
      <c r="L75" s="34"/>
      <c r="M75" s="34"/>
      <c r="N75" s="34"/>
      <c r="O75" s="34"/>
      <c r="P75" s="25"/>
      <c r="Q75" s="25"/>
    </row>
    <row r="76" spans="1:17" ht="15" x14ac:dyDescent="0.2">
      <c r="A76" s="22"/>
      <c r="B76" s="1"/>
      <c r="C76" s="1"/>
      <c r="D76" s="1"/>
      <c r="E76" s="1"/>
      <c r="F76" s="1"/>
      <c r="G76" s="1"/>
      <c r="H76" s="1"/>
      <c r="I76" s="34"/>
      <c r="J76" s="34"/>
      <c r="K76" s="34"/>
      <c r="L76" s="34"/>
      <c r="M76" s="34"/>
      <c r="N76" s="34"/>
      <c r="O76" s="34"/>
      <c r="P76" s="25"/>
      <c r="Q76" s="25"/>
    </row>
    <row r="77" spans="1:17" ht="15" x14ac:dyDescent="0.2">
      <c r="A77" s="22"/>
      <c r="B77" s="1"/>
      <c r="C77" s="1"/>
      <c r="D77" s="1"/>
      <c r="E77" s="1"/>
      <c r="F77" s="1"/>
      <c r="G77" s="1"/>
      <c r="H77" s="1"/>
      <c r="I77" s="34"/>
      <c r="J77" s="34"/>
      <c r="K77" s="34"/>
      <c r="L77" s="34"/>
      <c r="M77" s="34"/>
      <c r="N77" s="34"/>
      <c r="O77" s="34"/>
      <c r="P77" s="25"/>
      <c r="Q77" s="25"/>
    </row>
    <row r="78" spans="1:17" ht="15" x14ac:dyDescent="0.2">
      <c r="A78" s="22"/>
      <c r="B78" s="1"/>
      <c r="C78" s="1"/>
      <c r="D78" s="1"/>
      <c r="E78" s="1"/>
      <c r="F78" s="1"/>
      <c r="G78" s="1"/>
      <c r="H78" s="1"/>
      <c r="I78" s="34"/>
      <c r="J78" s="34"/>
      <c r="K78" s="34"/>
      <c r="L78" s="34"/>
      <c r="M78" s="34"/>
      <c r="N78" s="34"/>
      <c r="O78" s="34"/>
      <c r="P78" s="25"/>
      <c r="Q78" s="25"/>
    </row>
    <row r="79" spans="1:17" ht="15" x14ac:dyDescent="0.2">
      <c r="A79" s="22"/>
      <c r="B79" s="1"/>
      <c r="C79" s="1"/>
      <c r="D79" s="1"/>
      <c r="E79" s="1"/>
      <c r="F79" s="1"/>
      <c r="G79" s="1"/>
      <c r="H79" s="1"/>
      <c r="I79" s="34"/>
      <c r="J79" s="34"/>
      <c r="K79" s="34"/>
      <c r="L79" s="34"/>
      <c r="M79" s="34"/>
      <c r="N79" s="34"/>
      <c r="O79" s="34"/>
      <c r="P79" s="25"/>
      <c r="Q79" s="25"/>
    </row>
    <row r="80" spans="1:17" ht="15" x14ac:dyDescent="0.2">
      <c r="A80" s="22"/>
      <c r="B80" s="1"/>
      <c r="C80" s="1"/>
      <c r="D80" s="1"/>
      <c r="E80" s="1"/>
      <c r="F80" s="1"/>
      <c r="G80" s="1"/>
      <c r="H80" s="1"/>
      <c r="I80" s="34"/>
      <c r="J80" s="34"/>
      <c r="K80" s="34"/>
      <c r="L80" s="34"/>
      <c r="M80" s="34"/>
      <c r="N80" s="34"/>
      <c r="O80" s="34"/>
      <c r="P80" s="25"/>
      <c r="Q80" s="25"/>
    </row>
    <row r="81" spans="1:17" ht="15" x14ac:dyDescent="0.2">
      <c r="A81" s="22"/>
      <c r="B81" s="1"/>
      <c r="C81" s="1"/>
      <c r="D81" s="1"/>
      <c r="E81" s="1"/>
      <c r="F81" s="1"/>
      <c r="G81" s="1"/>
      <c r="H81" s="1"/>
      <c r="I81" s="34"/>
      <c r="J81" s="34"/>
      <c r="K81" s="34"/>
      <c r="L81" s="34"/>
      <c r="M81" s="34"/>
      <c r="N81" s="34"/>
      <c r="O81" s="34"/>
      <c r="P81" s="25"/>
      <c r="Q81" s="25"/>
    </row>
    <row r="82" spans="1:17" ht="15" x14ac:dyDescent="0.2">
      <c r="A82" s="22"/>
      <c r="B82" s="1"/>
      <c r="C82" s="1"/>
      <c r="D82" s="1"/>
      <c r="E82" s="1"/>
      <c r="F82" s="1"/>
      <c r="G82" s="1"/>
      <c r="H82" s="1"/>
      <c r="I82" s="34"/>
      <c r="J82" s="34"/>
      <c r="K82" s="34"/>
      <c r="L82" s="34"/>
      <c r="M82" s="34"/>
      <c r="N82" s="34"/>
      <c r="O82" s="34"/>
      <c r="P82" s="25"/>
      <c r="Q82" s="25"/>
    </row>
    <row r="83" spans="1:17" ht="15" x14ac:dyDescent="0.2">
      <c r="A83" s="22"/>
      <c r="B83" s="1"/>
      <c r="C83" s="1"/>
      <c r="D83" s="1"/>
      <c r="E83" s="1"/>
      <c r="F83" s="1"/>
      <c r="G83" s="1"/>
      <c r="H83" s="1"/>
      <c r="I83" s="34"/>
      <c r="J83" s="34"/>
      <c r="K83" s="34"/>
      <c r="L83" s="34"/>
      <c r="M83" s="34"/>
      <c r="N83" s="34"/>
      <c r="O83" s="34"/>
      <c r="P83" s="25"/>
      <c r="Q83" s="25"/>
    </row>
    <row r="84" spans="1:17" ht="15" x14ac:dyDescent="0.2">
      <c r="A84" s="22"/>
      <c r="B84" s="1"/>
      <c r="C84" s="1"/>
      <c r="D84" s="1"/>
      <c r="E84" s="1"/>
      <c r="F84" s="1"/>
      <c r="G84" s="1"/>
      <c r="H84" s="1"/>
      <c r="I84" s="34"/>
      <c r="J84" s="34"/>
      <c r="K84" s="34"/>
      <c r="L84" s="34"/>
      <c r="M84" s="34"/>
      <c r="N84" s="34"/>
      <c r="O84" s="34"/>
      <c r="P84" s="25"/>
      <c r="Q84" s="25"/>
    </row>
    <row r="85" spans="1:17" ht="15" x14ac:dyDescent="0.2">
      <c r="A85" s="22"/>
      <c r="B85" s="1"/>
      <c r="C85" s="1"/>
      <c r="D85" s="1"/>
      <c r="E85" s="1"/>
      <c r="F85" s="1"/>
      <c r="G85" s="1"/>
      <c r="H85" s="1"/>
      <c r="I85" s="34"/>
      <c r="J85" s="34"/>
      <c r="K85" s="34"/>
      <c r="L85" s="34"/>
      <c r="M85" s="34"/>
      <c r="N85" s="34"/>
      <c r="O85" s="34"/>
      <c r="P85" s="25"/>
      <c r="Q85" s="25"/>
    </row>
    <row r="86" spans="1:17" ht="15" x14ac:dyDescent="0.2">
      <c r="A86" s="22"/>
      <c r="B86" s="1"/>
      <c r="C86" s="1"/>
      <c r="D86" s="1"/>
      <c r="E86" s="1"/>
      <c r="F86" s="1"/>
      <c r="G86" s="1"/>
      <c r="H86" s="1"/>
      <c r="I86" s="34"/>
      <c r="J86" s="34"/>
      <c r="K86" s="34"/>
      <c r="L86" s="34"/>
      <c r="M86" s="34"/>
      <c r="N86" s="34"/>
      <c r="O86" s="34"/>
      <c r="P86" s="25"/>
      <c r="Q86" s="25"/>
    </row>
    <row r="87" spans="1:17" ht="15" x14ac:dyDescent="0.2">
      <c r="A87" s="22"/>
      <c r="B87" s="1"/>
      <c r="C87" s="1"/>
      <c r="D87" s="1"/>
      <c r="E87" s="1"/>
      <c r="F87" s="1"/>
      <c r="G87" s="1"/>
      <c r="H87" s="1"/>
      <c r="I87" s="34"/>
      <c r="J87" s="34"/>
      <c r="K87" s="34"/>
      <c r="L87" s="34"/>
      <c r="M87" s="34"/>
      <c r="N87" s="34"/>
      <c r="O87" s="34"/>
      <c r="P87" s="25"/>
      <c r="Q87" s="25"/>
    </row>
    <row r="88" spans="1:17" ht="15" x14ac:dyDescent="0.2">
      <c r="A88" s="22"/>
      <c r="B88" s="1"/>
      <c r="C88" s="1"/>
      <c r="D88" s="1"/>
      <c r="E88" s="1"/>
      <c r="F88" s="1"/>
      <c r="G88" s="1"/>
      <c r="H88" s="1"/>
      <c r="I88" s="34"/>
      <c r="J88" s="34"/>
      <c r="K88" s="34"/>
      <c r="L88" s="34"/>
      <c r="M88" s="34"/>
      <c r="N88" s="34"/>
      <c r="O88" s="34"/>
      <c r="P88" s="25"/>
      <c r="Q88" s="25"/>
    </row>
    <row r="89" spans="1:17" ht="15" x14ac:dyDescent="0.2">
      <c r="A89" s="22"/>
      <c r="B89" s="1"/>
      <c r="C89" s="1"/>
      <c r="D89" s="1"/>
      <c r="E89" s="1"/>
      <c r="F89" s="1"/>
      <c r="G89" s="1"/>
      <c r="H89" s="1"/>
      <c r="I89" s="34"/>
      <c r="J89" s="34"/>
      <c r="K89" s="34"/>
      <c r="L89" s="34"/>
      <c r="M89" s="34"/>
      <c r="N89" s="34"/>
      <c r="O89" s="34"/>
      <c r="P89" s="25"/>
      <c r="Q89" s="25"/>
    </row>
    <row r="90" spans="1:17" ht="15" x14ac:dyDescent="0.2">
      <c r="A90" s="22"/>
      <c r="B90" s="1"/>
      <c r="C90" s="1"/>
      <c r="D90" s="1"/>
      <c r="E90" s="1"/>
      <c r="F90" s="1"/>
      <c r="G90" s="1"/>
      <c r="H90" s="1"/>
      <c r="I90" s="34"/>
      <c r="J90" s="34"/>
      <c r="K90" s="34"/>
      <c r="L90" s="34"/>
      <c r="M90" s="34"/>
      <c r="N90" s="34"/>
      <c r="O90" s="34"/>
      <c r="P90" s="25"/>
      <c r="Q90" s="25"/>
    </row>
    <row r="91" spans="1:17" ht="15" x14ac:dyDescent="0.2">
      <c r="A91" s="22"/>
      <c r="B91" s="1"/>
      <c r="C91" s="1"/>
      <c r="D91" s="1"/>
      <c r="E91" s="1"/>
      <c r="F91" s="1"/>
      <c r="G91" s="1"/>
      <c r="H91" s="1"/>
      <c r="I91" s="34"/>
      <c r="J91" s="34"/>
      <c r="K91" s="34"/>
      <c r="L91" s="34"/>
      <c r="M91" s="34"/>
      <c r="N91" s="34"/>
      <c r="O91" s="34"/>
      <c r="P91" s="25"/>
      <c r="Q91" s="25"/>
    </row>
    <row r="92" spans="1:17" ht="15" x14ac:dyDescent="0.2">
      <c r="A92" s="22"/>
      <c r="B92" s="1"/>
      <c r="C92" s="1"/>
      <c r="D92" s="1"/>
      <c r="E92" s="1"/>
      <c r="F92" s="1"/>
      <c r="G92" s="1"/>
      <c r="H92" s="1"/>
      <c r="I92" s="34"/>
      <c r="J92" s="34"/>
      <c r="K92" s="34"/>
      <c r="L92" s="34"/>
      <c r="M92" s="34"/>
      <c r="N92" s="34"/>
      <c r="O92" s="34"/>
      <c r="P92" s="25"/>
      <c r="Q92" s="25"/>
    </row>
    <row r="93" spans="1:17" ht="15" x14ac:dyDescent="0.2">
      <c r="A93" s="22"/>
      <c r="B93" s="1"/>
      <c r="C93" s="1"/>
      <c r="D93" s="1"/>
      <c r="E93" s="1"/>
      <c r="F93" s="1"/>
      <c r="G93" s="1"/>
      <c r="H93" s="1"/>
      <c r="I93" s="34"/>
      <c r="J93" s="34"/>
      <c r="K93" s="34"/>
      <c r="L93" s="34"/>
      <c r="M93" s="34"/>
      <c r="N93" s="34"/>
      <c r="O93" s="34"/>
      <c r="P93" s="25"/>
      <c r="Q93" s="25"/>
    </row>
    <row r="94" spans="1:17" ht="15" x14ac:dyDescent="0.2">
      <c r="A94" s="22"/>
      <c r="B94" s="1"/>
      <c r="C94" s="1"/>
      <c r="D94" s="1"/>
      <c r="E94" s="1"/>
      <c r="F94" s="1"/>
      <c r="G94" s="1"/>
      <c r="H94" s="1"/>
      <c r="I94" s="34"/>
      <c r="J94" s="34"/>
      <c r="K94" s="34"/>
      <c r="L94" s="34"/>
      <c r="M94" s="34"/>
      <c r="N94" s="34"/>
      <c r="O94" s="34"/>
      <c r="P94" s="25"/>
      <c r="Q94" s="25"/>
    </row>
    <row r="95" spans="1:17" ht="15" x14ac:dyDescent="0.2">
      <c r="A95" s="22"/>
      <c r="B95" s="1"/>
      <c r="C95" s="1"/>
      <c r="D95" s="1"/>
      <c r="E95" s="1"/>
      <c r="F95" s="1"/>
      <c r="G95" s="1"/>
      <c r="H95" s="1"/>
      <c r="I95" s="34"/>
      <c r="J95" s="34"/>
      <c r="K95" s="34"/>
      <c r="L95" s="34"/>
      <c r="M95" s="34"/>
      <c r="N95" s="34"/>
      <c r="O95" s="34"/>
      <c r="P95" s="25"/>
      <c r="Q95" s="25"/>
    </row>
    <row r="96" spans="1:17" ht="15" x14ac:dyDescent="0.2">
      <c r="A96" s="22"/>
      <c r="B96" s="1"/>
      <c r="C96" s="1"/>
      <c r="D96" s="1"/>
      <c r="E96" s="1"/>
      <c r="F96" s="1"/>
      <c r="G96" s="1"/>
      <c r="H96" s="1"/>
      <c r="I96" s="34"/>
      <c r="J96" s="34"/>
      <c r="K96" s="34"/>
      <c r="L96" s="34"/>
      <c r="M96" s="34"/>
      <c r="N96" s="34"/>
      <c r="O96" s="34"/>
      <c r="P96" s="25"/>
      <c r="Q96" s="25"/>
    </row>
    <row r="97" spans="1:17" ht="15" x14ac:dyDescent="0.2">
      <c r="A97" s="22"/>
      <c r="B97" s="1"/>
      <c r="C97" s="1"/>
      <c r="D97" s="1"/>
      <c r="E97" s="1"/>
      <c r="F97" s="1"/>
      <c r="G97" s="1"/>
      <c r="H97" s="1"/>
      <c r="I97" s="34"/>
      <c r="J97" s="34"/>
      <c r="K97" s="34"/>
      <c r="L97" s="34"/>
      <c r="M97" s="34"/>
      <c r="N97" s="34"/>
      <c r="O97" s="34"/>
      <c r="P97" s="25"/>
      <c r="Q97" s="25"/>
    </row>
    <row r="98" spans="1:17" ht="15" x14ac:dyDescent="0.2">
      <c r="A98" s="22"/>
      <c r="B98" s="1"/>
      <c r="C98" s="1"/>
      <c r="D98" s="1"/>
      <c r="E98" s="1"/>
      <c r="F98" s="1"/>
      <c r="G98" s="1"/>
      <c r="H98" s="1"/>
      <c r="I98" s="34"/>
      <c r="J98" s="34"/>
      <c r="K98" s="34"/>
      <c r="L98" s="34"/>
      <c r="M98" s="34"/>
      <c r="N98" s="34"/>
      <c r="O98" s="34"/>
      <c r="P98" s="25"/>
      <c r="Q98" s="25"/>
    </row>
    <row r="99" spans="1:17" ht="15" x14ac:dyDescent="0.2">
      <c r="A99" s="22"/>
      <c r="B99" s="1"/>
      <c r="C99" s="1"/>
      <c r="D99" s="1"/>
      <c r="E99" s="1"/>
      <c r="F99" s="1"/>
      <c r="G99" s="1"/>
      <c r="H99" s="1"/>
      <c r="I99" s="34"/>
      <c r="J99" s="34"/>
      <c r="K99" s="34"/>
      <c r="L99" s="34"/>
      <c r="M99" s="34"/>
      <c r="N99" s="34"/>
      <c r="O99" s="34"/>
      <c r="P99" s="25"/>
      <c r="Q99" s="25"/>
    </row>
    <row r="100" spans="1:17" ht="15" x14ac:dyDescent="0.2">
      <c r="A100" s="22"/>
      <c r="B100" s="1"/>
      <c r="C100" s="1"/>
      <c r="D100" s="1"/>
      <c r="E100" s="1"/>
      <c r="F100" s="1"/>
      <c r="G100" s="1"/>
      <c r="H100" s="1"/>
      <c r="I100" s="34"/>
      <c r="J100" s="34"/>
      <c r="K100" s="34"/>
      <c r="L100" s="34"/>
      <c r="M100" s="34"/>
      <c r="N100" s="34"/>
      <c r="O100" s="34"/>
      <c r="P100" s="25"/>
      <c r="Q100" s="25"/>
    </row>
    <row r="101" spans="1:17" ht="15" x14ac:dyDescent="0.2">
      <c r="A101" s="22"/>
      <c r="B101" s="1"/>
      <c r="C101" s="1"/>
      <c r="D101" s="1"/>
      <c r="E101" s="1"/>
      <c r="F101" s="1"/>
      <c r="G101" s="1"/>
      <c r="H101" s="1"/>
      <c r="I101" s="34"/>
      <c r="J101" s="34"/>
      <c r="K101" s="34"/>
      <c r="L101" s="34"/>
      <c r="M101" s="34"/>
      <c r="N101" s="34"/>
      <c r="O101" s="34"/>
      <c r="P101" s="25"/>
      <c r="Q101" s="25"/>
    </row>
    <row r="102" spans="1:17" ht="15" x14ac:dyDescent="0.2">
      <c r="A102" s="22"/>
      <c r="B102" s="1"/>
      <c r="C102" s="1"/>
      <c r="D102" s="1"/>
      <c r="E102" s="1"/>
      <c r="F102" s="1"/>
      <c r="G102" s="1"/>
      <c r="H102" s="1"/>
      <c r="I102" s="34"/>
      <c r="J102" s="34"/>
      <c r="K102" s="34"/>
      <c r="L102" s="34"/>
      <c r="M102" s="34"/>
      <c r="N102" s="34"/>
      <c r="O102" s="34"/>
      <c r="P102" s="25"/>
      <c r="Q102" s="25"/>
    </row>
    <row r="103" spans="1:17" ht="15" x14ac:dyDescent="0.2">
      <c r="A103" s="22"/>
      <c r="B103" s="1"/>
      <c r="C103" s="1"/>
      <c r="D103" s="1"/>
      <c r="E103" s="1"/>
      <c r="F103" s="1"/>
      <c r="G103" s="1"/>
      <c r="H103" s="1"/>
      <c r="I103" s="34"/>
      <c r="J103" s="34"/>
      <c r="K103" s="34"/>
      <c r="L103" s="34"/>
      <c r="M103" s="34"/>
      <c r="N103" s="34"/>
      <c r="O103" s="34"/>
      <c r="P103" s="25"/>
      <c r="Q103" s="25"/>
    </row>
    <row r="104" spans="1:17" ht="15" x14ac:dyDescent="0.2">
      <c r="A104" s="22"/>
      <c r="B104" s="1"/>
      <c r="C104" s="1"/>
      <c r="D104" s="1"/>
      <c r="E104" s="1"/>
      <c r="F104" s="1"/>
      <c r="G104" s="1"/>
      <c r="H104" s="1"/>
      <c r="I104" s="34"/>
      <c r="J104" s="34"/>
      <c r="K104" s="34"/>
      <c r="L104" s="34"/>
      <c r="M104" s="34"/>
      <c r="N104" s="34"/>
      <c r="O104" s="34"/>
      <c r="P104" s="25"/>
      <c r="Q104" s="25"/>
    </row>
    <row r="105" spans="1:17" ht="15" x14ac:dyDescent="0.2">
      <c r="A105" s="22"/>
      <c r="B105" s="1"/>
      <c r="C105" s="1"/>
      <c r="D105" s="1"/>
      <c r="E105" s="1"/>
      <c r="F105" s="1"/>
      <c r="G105" s="1"/>
      <c r="H105" s="1"/>
      <c r="I105" s="34"/>
      <c r="J105" s="34"/>
      <c r="K105" s="34"/>
      <c r="L105" s="34"/>
      <c r="M105" s="34"/>
      <c r="N105" s="34"/>
      <c r="O105" s="34"/>
      <c r="P105" s="25"/>
      <c r="Q105" s="25"/>
    </row>
    <row r="106" spans="1:17" ht="15" x14ac:dyDescent="0.2">
      <c r="A106" s="22"/>
      <c r="B106" s="1"/>
      <c r="C106" s="1"/>
      <c r="D106" s="1"/>
      <c r="E106" s="1"/>
      <c r="F106" s="1"/>
      <c r="G106" s="1"/>
      <c r="H106" s="1"/>
      <c r="I106" s="34"/>
      <c r="J106" s="34"/>
      <c r="K106" s="34"/>
      <c r="L106" s="34"/>
      <c r="M106" s="34"/>
      <c r="N106" s="34"/>
      <c r="O106" s="34"/>
      <c r="P106" s="25"/>
      <c r="Q106" s="25"/>
    </row>
    <row r="107" spans="1:17" ht="15" x14ac:dyDescent="0.2">
      <c r="A107" s="22"/>
      <c r="B107" s="1"/>
      <c r="C107" s="1"/>
      <c r="D107" s="1"/>
      <c r="E107" s="1"/>
      <c r="F107" s="1"/>
      <c r="G107" s="1"/>
      <c r="H107" s="1"/>
      <c r="I107" s="34"/>
      <c r="J107" s="34"/>
      <c r="K107" s="34"/>
      <c r="L107" s="34"/>
      <c r="M107" s="34"/>
      <c r="N107" s="34"/>
      <c r="O107" s="34"/>
      <c r="P107" s="25"/>
      <c r="Q107" s="25"/>
    </row>
    <row r="108" spans="1:17" ht="15" x14ac:dyDescent="0.2">
      <c r="A108" s="22"/>
      <c r="B108" s="1"/>
      <c r="C108" s="1"/>
      <c r="D108" s="1"/>
      <c r="E108" s="1"/>
      <c r="F108" s="1"/>
      <c r="G108" s="1"/>
      <c r="H108" s="1"/>
      <c r="I108" s="34"/>
      <c r="J108" s="34"/>
      <c r="K108" s="34"/>
      <c r="L108" s="34"/>
      <c r="M108" s="34"/>
      <c r="N108" s="34"/>
      <c r="O108" s="34"/>
      <c r="P108" s="25"/>
      <c r="Q108" s="25"/>
    </row>
    <row r="109" spans="1:17" ht="15" x14ac:dyDescent="0.2">
      <c r="A109" s="22"/>
      <c r="B109" s="1"/>
      <c r="C109" s="1"/>
      <c r="D109" s="1"/>
      <c r="E109" s="1"/>
      <c r="F109" s="1"/>
      <c r="G109" s="1"/>
      <c r="H109" s="1"/>
      <c r="I109" s="34"/>
      <c r="J109" s="34"/>
      <c r="K109" s="34"/>
      <c r="L109" s="34"/>
      <c r="M109" s="34"/>
      <c r="N109" s="34"/>
      <c r="O109" s="34"/>
      <c r="P109" s="25"/>
      <c r="Q109" s="25"/>
    </row>
    <row r="110" spans="1:17" ht="15" x14ac:dyDescent="0.2">
      <c r="A110" s="22"/>
      <c r="B110" s="1"/>
      <c r="C110" s="1"/>
      <c r="D110" s="1"/>
      <c r="E110" s="1"/>
      <c r="F110" s="1"/>
      <c r="G110" s="1"/>
      <c r="H110" s="1"/>
      <c r="I110" s="34"/>
      <c r="J110" s="34"/>
      <c r="K110" s="34"/>
      <c r="L110" s="34"/>
      <c r="M110" s="34"/>
      <c r="N110" s="34"/>
      <c r="O110" s="34"/>
      <c r="P110" s="25"/>
      <c r="Q110" s="25"/>
    </row>
    <row r="111" spans="1:17" ht="15" x14ac:dyDescent="0.2">
      <c r="A111" s="22"/>
      <c r="B111" s="1"/>
      <c r="C111" s="1"/>
      <c r="D111" s="1"/>
      <c r="E111" s="1"/>
      <c r="F111" s="1"/>
      <c r="G111" s="1"/>
      <c r="H111" s="1"/>
      <c r="I111" s="34"/>
      <c r="J111" s="34"/>
      <c r="K111" s="34"/>
      <c r="L111" s="34"/>
      <c r="M111" s="34"/>
      <c r="N111" s="34"/>
      <c r="O111" s="34"/>
      <c r="P111" s="25"/>
      <c r="Q111" s="25"/>
    </row>
    <row r="112" spans="1:17" ht="15" x14ac:dyDescent="0.2">
      <c r="A112" s="22"/>
      <c r="B112" s="1"/>
      <c r="C112" s="1"/>
      <c r="D112" s="1"/>
      <c r="E112" s="1"/>
      <c r="F112" s="1"/>
      <c r="G112" s="1"/>
      <c r="H112" s="1"/>
      <c r="I112" s="34"/>
      <c r="J112" s="34"/>
      <c r="K112" s="34"/>
      <c r="L112" s="34"/>
      <c r="M112" s="34"/>
      <c r="N112" s="34"/>
      <c r="O112" s="34"/>
      <c r="P112" s="25"/>
      <c r="Q112" s="25"/>
    </row>
    <row r="113" spans="1:17" ht="15" x14ac:dyDescent="0.2">
      <c r="A113" s="22"/>
      <c r="B113" s="1"/>
      <c r="C113" s="1"/>
      <c r="D113" s="1"/>
      <c r="E113" s="1"/>
      <c r="F113" s="1"/>
      <c r="G113" s="1"/>
      <c r="H113" s="1"/>
      <c r="I113" s="34"/>
      <c r="J113" s="34"/>
      <c r="K113" s="34"/>
      <c r="L113" s="34"/>
      <c r="M113" s="34"/>
      <c r="N113" s="34"/>
      <c r="O113" s="34"/>
      <c r="P113" s="25"/>
      <c r="Q113" s="25"/>
    </row>
    <row r="114" spans="1:17" ht="15" x14ac:dyDescent="0.2">
      <c r="A114" s="22"/>
      <c r="B114" s="1"/>
      <c r="C114" s="1"/>
      <c r="D114" s="1"/>
      <c r="E114" s="1"/>
      <c r="F114" s="1"/>
      <c r="G114" s="1"/>
      <c r="H114" s="1"/>
      <c r="I114" s="34"/>
      <c r="J114" s="34"/>
      <c r="K114" s="34"/>
      <c r="L114" s="34"/>
      <c r="M114" s="34"/>
      <c r="N114" s="34"/>
      <c r="O114" s="34"/>
      <c r="P114" s="25"/>
      <c r="Q114" s="25"/>
    </row>
    <row r="115" spans="1:17" ht="15" x14ac:dyDescent="0.2">
      <c r="A115" s="22"/>
      <c r="B115" s="1"/>
      <c r="C115" s="1"/>
      <c r="D115" s="1"/>
      <c r="E115" s="1"/>
      <c r="F115" s="1"/>
      <c r="G115" s="1"/>
      <c r="H115" s="1"/>
      <c r="I115" s="34"/>
      <c r="J115" s="34"/>
      <c r="K115" s="34"/>
      <c r="L115" s="34"/>
      <c r="M115" s="34"/>
      <c r="N115" s="34"/>
      <c r="O115" s="34"/>
      <c r="P115" s="25"/>
      <c r="Q115" s="25"/>
    </row>
    <row r="116" spans="1:17" ht="15" x14ac:dyDescent="0.2">
      <c r="A116" s="22"/>
      <c r="B116" s="1"/>
      <c r="C116" s="1"/>
      <c r="D116" s="1"/>
      <c r="E116" s="1"/>
      <c r="F116" s="1"/>
      <c r="G116" s="1"/>
      <c r="H116" s="1"/>
      <c r="I116" s="34"/>
      <c r="J116" s="34"/>
      <c r="K116" s="34"/>
      <c r="L116" s="34"/>
      <c r="M116" s="34"/>
      <c r="N116" s="34"/>
      <c r="O116" s="34"/>
      <c r="P116" s="25"/>
      <c r="Q116" s="25"/>
    </row>
    <row r="117" spans="1:17" ht="15" x14ac:dyDescent="0.2">
      <c r="A117" s="22"/>
      <c r="B117" s="1"/>
      <c r="C117" s="1"/>
      <c r="D117" s="1"/>
      <c r="E117" s="1"/>
      <c r="F117" s="1"/>
      <c r="G117" s="1"/>
      <c r="H117" s="1"/>
      <c r="I117" s="34"/>
      <c r="J117" s="34"/>
      <c r="K117" s="34"/>
      <c r="L117" s="34"/>
      <c r="M117" s="34"/>
      <c r="N117" s="34"/>
      <c r="O117" s="34"/>
      <c r="P117" s="25"/>
      <c r="Q117" s="25"/>
    </row>
    <row r="118" spans="1:17" ht="15" x14ac:dyDescent="0.2">
      <c r="A118" s="22"/>
      <c r="B118" s="1"/>
      <c r="C118" s="1"/>
      <c r="D118" s="1"/>
      <c r="E118" s="1"/>
      <c r="F118" s="1"/>
      <c r="G118" s="1"/>
      <c r="H118" s="1"/>
      <c r="I118" s="34"/>
      <c r="J118" s="34"/>
      <c r="K118" s="34"/>
      <c r="L118" s="34"/>
      <c r="M118" s="34"/>
      <c r="N118" s="34"/>
      <c r="O118" s="34"/>
      <c r="P118" s="25"/>
      <c r="Q118" s="25"/>
    </row>
    <row r="119" spans="1:17" ht="15" x14ac:dyDescent="0.2">
      <c r="A119" s="22"/>
      <c r="B119" s="1"/>
      <c r="C119" s="1"/>
      <c r="D119" s="1"/>
      <c r="E119" s="1"/>
      <c r="F119" s="1"/>
      <c r="G119" s="1"/>
      <c r="H119" s="1"/>
      <c r="I119" s="34"/>
      <c r="J119" s="34"/>
      <c r="K119" s="34"/>
      <c r="L119" s="34"/>
      <c r="M119" s="34"/>
      <c r="N119" s="34"/>
      <c r="O119" s="34"/>
      <c r="P119" s="25"/>
      <c r="Q119" s="25"/>
    </row>
    <row r="120" spans="1:17" ht="15" x14ac:dyDescent="0.2">
      <c r="A120" s="22"/>
      <c r="B120" s="1"/>
      <c r="C120" s="1"/>
      <c r="D120" s="1"/>
      <c r="E120" s="1"/>
      <c r="F120" s="1"/>
      <c r="G120" s="1"/>
      <c r="H120" s="1"/>
      <c r="I120" s="34"/>
      <c r="J120" s="34"/>
      <c r="K120" s="34"/>
      <c r="L120" s="34"/>
      <c r="M120" s="34"/>
      <c r="N120" s="34"/>
      <c r="O120" s="34"/>
      <c r="P120" s="25"/>
      <c r="Q120" s="25"/>
    </row>
    <row r="121" spans="1:17" ht="15" x14ac:dyDescent="0.2">
      <c r="A121" s="22"/>
      <c r="B121" s="1"/>
      <c r="C121" s="1"/>
      <c r="D121" s="1"/>
      <c r="E121" s="1"/>
      <c r="F121" s="1"/>
      <c r="G121" s="1"/>
      <c r="H121" s="1"/>
      <c r="I121" s="34"/>
      <c r="J121" s="34"/>
      <c r="K121" s="34"/>
      <c r="L121" s="34"/>
      <c r="M121" s="34"/>
      <c r="N121" s="34"/>
      <c r="O121" s="34"/>
      <c r="P121" s="25"/>
      <c r="Q121" s="25"/>
    </row>
    <row r="122" spans="1:17" ht="15" x14ac:dyDescent="0.2">
      <c r="A122" s="22"/>
      <c r="B122" s="1"/>
      <c r="C122" s="1"/>
      <c r="D122" s="1"/>
      <c r="E122" s="1"/>
      <c r="F122" s="1"/>
      <c r="G122" s="1"/>
      <c r="H122" s="1"/>
      <c r="I122" s="34"/>
      <c r="J122" s="34"/>
      <c r="K122" s="34"/>
      <c r="L122" s="34"/>
      <c r="M122" s="34"/>
      <c r="N122" s="34"/>
      <c r="O122" s="34"/>
      <c r="P122" s="25"/>
      <c r="Q122" s="25"/>
    </row>
    <row r="123" spans="1:17" ht="15" x14ac:dyDescent="0.2">
      <c r="A123" s="22"/>
      <c r="B123" s="1"/>
      <c r="C123" s="1"/>
      <c r="D123" s="1"/>
      <c r="E123" s="1"/>
      <c r="F123" s="1"/>
      <c r="G123" s="1"/>
      <c r="H123" s="1"/>
      <c r="I123" s="34"/>
      <c r="J123" s="34"/>
      <c r="K123" s="34"/>
      <c r="L123" s="34"/>
      <c r="M123" s="34"/>
      <c r="N123" s="34"/>
      <c r="O123" s="34"/>
      <c r="P123" s="25"/>
      <c r="Q123" s="25"/>
    </row>
    <row r="124" spans="1:17" ht="15" x14ac:dyDescent="0.2">
      <c r="A124" s="22"/>
      <c r="B124" s="1"/>
      <c r="C124" s="1"/>
      <c r="D124" s="1"/>
      <c r="E124" s="1"/>
      <c r="F124" s="1"/>
      <c r="G124" s="1"/>
      <c r="H124" s="1"/>
      <c r="I124" s="34"/>
      <c r="J124" s="34"/>
      <c r="K124" s="34"/>
      <c r="L124" s="34"/>
      <c r="M124" s="34"/>
      <c r="N124" s="34"/>
      <c r="O124" s="34"/>
      <c r="P124" s="25"/>
      <c r="Q124" s="25"/>
    </row>
    <row r="125" spans="1:17" ht="15" x14ac:dyDescent="0.2">
      <c r="A125" s="22"/>
      <c r="B125" s="1"/>
      <c r="C125" s="1"/>
      <c r="D125" s="1"/>
      <c r="E125" s="1"/>
      <c r="F125" s="1"/>
      <c r="G125" s="1"/>
      <c r="H125" s="1"/>
      <c r="I125" s="34"/>
      <c r="J125" s="34"/>
      <c r="K125" s="34"/>
      <c r="L125" s="34"/>
      <c r="M125" s="34"/>
      <c r="N125" s="34"/>
      <c r="O125" s="34"/>
      <c r="P125" s="25"/>
      <c r="Q125" s="25"/>
    </row>
    <row r="126" spans="1:17" ht="15" x14ac:dyDescent="0.2">
      <c r="A126" s="22"/>
      <c r="B126" s="1"/>
      <c r="C126" s="1"/>
      <c r="D126" s="1"/>
      <c r="E126" s="1"/>
      <c r="F126" s="1"/>
      <c r="G126" s="1"/>
      <c r="H126" s="1"/>
      <c r="I126" s="34"/>
      <c r="J126" s="34"/>
      <c r="K126" s="34"/>
      <c r="L126" s="34"/>
      <c r="M126" s="34"/>
      <c r="N126" s="34"/>
      <c r="O126" s="34"/>
      <c r="P126" s="25"/>
      <c r="Q126" s="25"/>
    </row>
    <row r="127" spans="1:17" ht="15" x14ac:dyDescent="0.2">
      <c r="A127" s="22"/>
      <c r="B127" s="1"/>
      <c r="C127" s="1"/>
      <c r="D127" s="1"/>
      <c r="E127" s="1"/>
      <c r="F127" s="1"/>
      <c r="G127" s="1"/>
      <c r="H127" s="1"/>
      <c r="I127" s="34"/>
      <c r="J127" s="34"/>
      <c r="K127" s="34"/>
      <c r="L127" s="34"/>
      <c r="M127" s="34"/>
      <c r="N127" s="34"/>
      <c r="O127" s="34"/>
      <c r="P127" s="25"/>
      <c r="Q127" s="25"/>
    </row>
    <row r="128" spans="1:17" ht="15" x14ac:dyDescent="0.2">
      <c r="A128" s="22"/>
      <c r="B128" s="1"/>
      <c r="C128" s="1"/>
      <c r="D128" s="1"/>
      <c r="E128" s="1"/>
      <c r="F128" s="1"/>
      <c r="G128" s="1"/>
      <c r="H128" s="1"/>
      <c r="I128" s="34"/>
      <c r="J128" s="34"/>
      <c r="K128" s="34"/>
      <c r="L128" s="34"/>
      <c r="M128" s="34"/>
      <c r="N128" s="34"/>
      <c r="O128" s="34"/>
      <c r="P128" s="25"/>
      <c r="Q128" s="25"/>
    </row>
    <row r="129" spans="1:17" ht="15" x14ac:dyDescent="0.2">
      <c r="A129" s="22"/>
      <c r="B129" s="1"/>
      <c r="C129" s="1"/>
      <c r="D129" s="1"/>
      <c r="E129" s="1"/>
      <c r="F129" s="1"/>
      <c r="G129" s="1"/>
      <c r="H129" s="1"/>
      <c r="I129" s="34"/>
      <c r="J129" s="34"/>
      <c r="K129" s="34"/>
      <c r="L129" s="34"/>
      <c r="M129" s="34"/>
      <c r="N129" s="34"/>
      <c r="O129" s="34"/>
      <c r="P129" s="25"/>
      <c r="Q129" s="25"/>
    </row>
    <row r="130" spans="1:17" ht="15" x14ac:dyDescent="0.2">
      <c r="A130" s="22"/>
      <c r="B130" s="1"/>
      <c r="C130" s="1"/>
      <c r="D130" s="1"/>
      <c r="E130" s="1"/>
      <c r="F130" s="1"/>
      <c r="G130" s="1"/>
      <c r="H130" s="1"/>
      <c r="I130" s="34"/>
      <c r="J130" s="34"/>
      <c r="K130" s="34"/>
      <c r="L130" s="34"/>
      <c r="M130" s="34"/>
      <c r="N130" s="34"/>
      <c r="O130" s="34"/>
      <c r="P130" s="25"/>
      <c r="Q130" s="25"/>
    </row>
    <row r="131" spans="1:17" ht="15" x14ac:dyDescent="0.2">
      <c r="A131" s="22"/>
      <c r="B131" s="1"/>
      <c r="C131" s="1"/>
      <c r="D131" s="1"/>
      <c r="E131" s="1"/>
      <c r="F131" s="1"/>
      <c r="G131" s="1"/>
      <c r="H131" s="1"/>
      <c r="I131" s="34"/>
      <c r="J131" s="34"/>
      <c r="K131" s="34"/>
      <c r="L131" s="34"/>
      <c r="M131" s="34"/>
      <c r="N131" s="34"/>
      <c r="O131" s="34"/>
      <c r="P131" s="25"/>
      <c r="Q131" s="25"/>
    </row>
    <row r="132" spans="1:17" ht="15" x14ac:dyDescent="0.2">
      <c r="A132" s="22"/>
      <c r="B132" s="1"/>
      <c r="C132" s="1"/>
      <c r="D132" s="1"/>
      <c r="E132" s="1"/>
      <c r="F132" s="1"/>
      <c r="G132" s="1"/>
      <c r="H132" s="1"/>
      <c r="I132" s="34"/>
      <c r="J132" s="34"/>
      <c r="K132" s="34"/>
      <c r="L132" s="34"/>
      <c r="M132" s="34"/>
      <c r="N132" s="34"/>
      <c r="O132" s="34"/>
      <c r="P132" s="25"/>
      <c r="Q132" s="25"/>
    </row>
    <row r="133" spans="1:17" ht="15" x14ac:dyDescent="0.2">
      <c r="A133" s="22"/>
      <c r="B133" s="1"/>
      <c r="C133" s="1"/>
      <c r="D133" s="1"/>
      <c r="E133" s="1"/>
      <c r="F133" s="1"/>
      <c r="G133" s="1"/>
      <c r="H133" s="1"/>
      <c r="I133" s="34"/>
      <c r="J133" s="34"/>
      <c r="K133" s="34"/>
      <c r="L133" s="34"/>
      <c r="M133" s="34"/>
      <c r="N133" s="34"/>
      <c r="O133" s="34"/>
      <c r="P133" s="25"/>
      <c r="Q133" s="25"/>
    </row>
    <row r="134" spans="1:17" ht="15" x14ac:dyDescent="0.2">
      <c r="A134" s="22"/>
      <c r="B134" s="1"/>
      <c r="C134" s="1"/>
      <c r="D134" s="1"/>
      <c r="E134" s="1"/>
      <c r="F134" s="1"/>
      <c r="G134" s="1"/>
      <c r="H134" s="1"/>
      <c r="I134" s="34"/>
      <c r="J134" s="34"/>
      <c r="K134" s="34"/>
      <c r="L134" s="34"/>
      <c r="M134" s="34"/>
      <c r="N134" s="34"/>
      <c r="O134" s="34"/>
      <c r="P134" s="25"/>
      <c r="Q134" s="25"/>
    </row>
    <row r="135" spans="1:17" ht="15" x14ac:dyDescent="0.2">
      <c r="A135" s="22"/>
      <c r="B135" s="1"/>
      <c r="C135" s="1"/>
      <c r="D135" s="1"/>
      <c r="E135" s="1"/>
      <c r="F135" s="1"/>
      <c r="G135" s="1"/>
      <c r="H135" s="1"/>
      <c r="I135" s="34"/>
      <c r="J135" s="34"/>
      <c r="K135" s="34"/>
      <c r="L135" s="34"/>
      <c r="M135" s="34"/>
      <c r="N135" s="34"/>
      <c r="O135" s="34"/>
      <c r="P135" s="25"/>
      <c r="Q135" s="25"/>
    </row>
    <row r="136" spans="1:17" ht="15" x14ac:dyDescent="0.2">
      <c r="A136" s="22"/>
      <c r="B136" s="1"/>
      <c r="C136" s="1"/>
      <c r="D136" s="1"/>
      <c r="E136" s="1"/>
      <c r="F136" s="1"/>
      <c r="G136" s="1"/>
      <c r="H136" s="1"/>
      <c r="I136" s="34"/>
      <c r="J136" s="34"/>
      <c r="K136" s="34"/>
      <c r="L136" s="34"/>
      <c r="M136" s="34"/>
      <c r="N136" s="34"/>
      <c r="O136" s="34"/>
      <c r="P136" s="25"/>
      <c r="Q136" s="25"/>
    </row>
    <row r="137" spans="1:17" ht="15" x14ac:dyDescent="0.2">
      <c r="A137" s="22"/>
      <c r="B137" s="1"/>
      <c r="C137" s="1"/>
      <c r="D137" s="1"/>
      <c r="E137" s="1"/>
      <c r="F137" s="1"/>
      <c r="G137" s="1"/>
      <c r="H137" s="1"/>
      <c r="I137" s="34"/>
      <c r="J137" s="34"/>
      <c r="K137" s="34"/>
      <c r="L137" s="34"/>
      <c r="M137" s="34"/>
      <c r="N137" s="34"/>
      <c r="O137" s="34"/>
      <c r="P137" s="25"/>
      <c r="Q137" s="25"/>
    </row>
    <row r="138" spans="1:17" ht="15" x14ac:dyDescent="0.2">
      <c r="A138" s="22"/>
      <c r="B138" s="1"/>
      <c r="C138" s="1"/>
      <c r="D138" s="1"/>
      <c r="E138" s="1"/>
      <c r="F138" s="1"/>
      <c r="G138" s="1"/>
      <c r="H138" s="1"/>
      <c r="I138" s="34"/>
      <c r="J138" s="34"/>
      <c r="K138" s="34"/>
      <c r="L138" s="34"/>
      <c r="M138" s="34"/>
      <c r="N138" s="34"/>
      <c r="O138" s="34"/>
      <c r="P138" s="25"/>
      <c r="Q138" s="25"/>
    </row>
    <row r="139" spans="1:17" ht="15" x14ac:dyDescent="0.2">
      <c r="A139" s="22"/>
      <c r="B139" s="1"/>
      <c r="C139" s="1"/>
      <c r="D139" s="1"/>
      <c r="E139" s="1"/>
      <c r="F139" s="1"/>
      <c r="G139" s="1"/>
      <c r="H139" s="1"/>
      <c r="I139" s="34"/>
      <c r="J139" s="34"/>
      <c r="K139" s="34"/>
      <c r="L139" s="34"/>
      <c r="M139" s="34"/>
      <c r="N139" s="34"/>
      <c r="O139" s="34"/>
      <c r="P139" s="25"/>
      <c r="Q139" s="25"/>
    </row>
    <row r="140" spans="1:17" ht="15" x14ac:dyDescent="0.2">
      <c r="A140" s="22"/>
      <c r="B140" s="1"/>
      <c r="C140" s="1"/>
      <c r="D140" s="1"/>
      <c r="E140" s="1"/>
      <c r="F140" s="1"/>
      <c r="G140" s="1"/>
      <c r="H140" s="1"/>
      <c r="I140" s="34"/>
      <c r="J140" s="34"/>
      <c r="K140" s="34"/>
      <c r="L140" s="34"/>
      <c r="M140" s="34"/>
      <c r="N140" s="34"/>
      <c r="O140" s="34"/>
      <c r="P140" s="25"/>
      <c r="Q140" s="25"/>
    </row>
    <row r="141" spans="1:17" ht="15" x14ac:dyDescent="0.2">
      <c r="A141" s="22"/>
      <c r="B141" s="1"/>
      <c r="C141" s="1"/>
      <c r="D141" s="1"/>
      <c r="E141" s="1"/>
      <c r="F141" s="1"/>
      <c r="G141" s="1"/>
      <c r="H141" s="1"/>
      <c r="I141" s="34"/>
      <c r="J141" s="34"/>
      <c r="K141" s="34"/>
      <c r="L141" s="34"/>
      <c r="M141" s="34"/>
      <c r="N141" s="34"/>
      <c r="O141" s="34"/>
      <c r="P141" s="25"/>
      <c r="Q141" s="25"/>
    </row>
    <row r="142" spans="1:17" ht="15" x14ac:dyDescent="0.2">
      <c r="A142" s="22"/>
      <c r="B142" s="1"/>
      <c r="C142" s="1"/>
      <c r="D142" s="1"/>
      <c r="E142" s="1"/>
      <c r="F142" s="1"/>
      <c r="G142" s="1"/>
      <c r="H142" s="1"/>
      <c r="I142" s="34"/>
      <c r="J142" s="34"/>
      <c r="K142" s="34"/>
      <c r="L142" s="34"/>
      <c r="M142" s="34"/>
      <c r="N142" s="34"/>
      <c r="O142" s="34"/>
      <c r="P142" s="25"/>
      <c r="Q142" s="25"/>
    </row>
    <row r="143" spans="1:17" ht="15" x14ac:dyDescent="0.2">
      <c r="A143" s="22"/>
      <c r="B143" s="1"/>
      <c r="C143" s="1"/>
      <c r="D143" s="1"/>
      <c r="E143" s="1"/>
      <c r="F143" s="1"/>
      <c r="G143" s="1"/>
      <c r="H143" s="1"/>
      <c r="I143" s="34"/>
      <c r="J143" s="34"/>
      <c r="K143" s="34"/>
      <c r="L143" s="34"/>
      <c r="M143" s="34"/>
      <c r="N143" s="34"/>
      <c r="O143" s="34"/>
      <c r="P143" s="25"/>
      <c r="Q143" s="25"/>
    </row>
    <row r="144" spans="1:17" ht="15" x14ac:dyDescent="0.2">
      <c r="A144" s="22"/>
      <c r="B144" s="1"/>
      <c r="C144" s="1"/>
      <c r="D144" s="1"/>
      <c r="E144" s="1"/>
      <c r="F144" s="1"/>
      <c r="G144" s="1"/>
      <c r="H144" s="1"/>
      <c r="I144" s="34"/>
      <c r="J144" s="34"/>
      <c r="K144" s="34"/>
      <c r="L144" s="34"/>
      <c r="M144" s="34"/>
      <c r="N144" s="34"/>
      <c r="O144" s="34"/>
      <c r="P144" s="25"/>
      <c r="Q144" s="25"/>
    </row>
    <row r="145" spans="1:17" ht="15" x14ac:dyDescent="0.2">
      <c r="A145" s="22"/>
      <c r="B145" s="1"/>
      <c r="C145" s="1"/>
      <c r="D145" s="1"/>
      <c r="E145" s="1"/>
      <c r="F145" s="1"/>
      <c r="G145" s="1"/>
      <c r="H145" s="1"/>
      <c r="I145" s="34"/>
      <c r="J145" s="34"/>
      <c r="K145" s="34"/>
      <c r="L145" s="34"/>
      <c r="M145" s="34"/>
      <c r="N145" s="34"/>
      <c r="O145" s="34"/>
      <c r="P145" s="25"/>
      <c r="Q145" s="25"/>
    </row>
    <row r="146" spans="1:17" ht="15" x14ac:dyDescent="0.2">
      <c r="A146" s="22"/>
      <c r="B146" s="1"/>
      <c r="C146" s="1"/>
      <c r="D146" s="1"/>
      <c r="E146" s="1"/>
      <c r="F146" s="1"/>
      <c r="G146" s="1"/>
      <c r="H146" s="1"/>
      <c r="I146" s="34"/>
      <c r="J146" s="34"/>
      <c r="K146" s="34"/>
      <c r="L146" s="34"/>
      <c r="M146" s="34"/>
      <c r="N146" s="34"/>
      <c r="O146" s="34"/>
      <c r="P146" s="25"/>
      <c r="Q146" s="25"/>
    </row>
    <row r="147" spans="1:17" ht="15" x14ac:dyDescent="0.2">
      <c r="A147" s="22"/>
      <c r="B147" s="1"/>
      <c r="C147" s="1"/>
      <c r="D147" s="1"/>
      <c r="E147" s="1"/>
      <c r="F147" s="1"/>
      <c r="G147" s="1"/>
      <c r="H147" s="1"/>
      <c r="I147" s="34"/>
      <c r="J147" s="34"/>
      <c r="K147" s="34"/>
      <c r="L147" s="34"/>
      <c r="M147" s="34"/>
      <c r="N147" s="34"/>
      <c r="O147" s="34"/>
      <c r="P147" s="25"/>
      <c r="Q147" s="25"/>
    </row>
    <row r="148" spans="1:17" ht="15" x14ac:dyDescent="0.2">
      <c r="A148" s="22"/>
      <c r="B148" s="1"/>
      <c r="C148" s="1"/>
      <c r="D148" s="1"/>
      <c r="E148" s="1"/>
      <c r="F148" s="1"/>
      <c r="G148" s="1"/>
      <c r="H148" s="1"/>
      <c r="I148" s="34"/>
      <c r="J148" s="34"/>
      <c r="K148" s="34"/>
      <c r="L148" s="34"/>
      <c r="M148" s="34"/>
      <c r="N148" s="34"/>
      <c r="O148" s="34"/>
      <c r="P148" s="25"/>
      <c r="Q148" s="25"/>
    </row>
    <row r="149" spans="1:17" ht="15" x14ac:dyDescent="0.2">
      <c r="A149" s="22"/>
      <c r="B149" s="1"/>
      <c r="C149" s="1"/>
      <c r="D149" s="1"/>
      <c r="E149" s="1"/>
      <c r="F149" s="1"/>
      <c r="G149" s="1"/>
      <c r="H149" s="1"/>
      <c r="I149" s="34"/>
      <c r="J149" s="34"/>
      <c r="K149" s="34"/>
      <c r="L149" s="34"/>
      <c r="M149" s="34"/>
      <c r="N149" s="34"/>
      <c r="O149" s="34"/>
      <c r="P149" s="25"/>
      <c r="Q149" s="25"/>
    </row>
    <row r="150" spans="1:17" ht="15" x14ac:dyDescent="0.2">
      <c r="A150" s="22"/>
      <c r="B150" s="1"/>
      <c r="C150" s="1"/>
      <c r="D150" s="1"/>
      <c r="E150" s="1"/>
      <c r="F150" s="1"/>
      <c r="G150" s="1"/>
      <c r="H150" s="1"/>
      <c r="I150" s="34"/>
      <c r="J150" s="34"/>
      <c r="K150" s="34"/>
      <c r="L150" s="34"/>
      <c r="M150" s="34"/>
      <c r="N150" s="34"/>
      <c r="O150" s="34"/>
      <c r="P150" s="25"/>
      <c r="Q150" s="25"/>
    </row>
    <row r="151" spans="1:17" ht="15" x14ac:dyDescent="0.2">
      <c r="A151" s="22"/>
      <c r="B151" s="1"/>
      <c r="C151" s="1"/>
      <c r="D151" s="1"/>
      <c r="E151" s="1"/>
      <c r="F151" s="1"/>
      <c r="G151" s="1"/>
      <c r="H151" s="1"/>
      <c r="I151" s="34"/>
      <c r="J151" s="34"/>
      <c r="K151" s="34"/>
      <c r="L151" s="34"/>
      <c r="M151" s="34"/>
      <c r="N151" s="34"/>
      <c r="O151" s="34"/>
      <c r="P151" s="25"/>
      <c r="Q151" s="25"/>
    </row>
    <row r="152" spans="1:17" ht="15" x14ac:dyDescent="0.2">
      <c r="A152" s="22"/>
      <c r="B152" s="1"/>
      <c r="C152" s="1"/>
      <c r="D152" s="1"/>
      <c r="E152" s="1"/>
      <c r="F152" s="1"/>
      <c r="G152" s="1"/>
      <c r="H152" s="1"/>
      <c r="I152" s="34"/>
      <c r="J152" s="34"/>
      <c r="K152" s="34"/>
      <c r="L152" s="34"/>
      <c r="M152" s="34"/>
      <c r="N152" s="34"/>
      <c r="O152" s="34"/>
      <c r="P152" s="25"/>
      <c r="Q152" s="25"/>
    </row>
    <row r="153" spans="1:17" ht="15" x14ac:dyDescent="0.2">
      <c r="A153" s="22"/>
      <c r="B153" s="1"/>
      <c r="C153" s="1"/>
      <c r="D153" s="1"/>
      <c r="E153" s="1"/>
      <c r="F153" s="1"/>
      <c r="G153" s="1"/>
      <c r="H153" s="1"/>
      <c r="I153" s="34"/>
      <c r="J153" s="34"/>
      <c r="K153" s="34"/>
      <c r="L153" s="34"/>
      <c r="M153" s="34"/>
      <c r="N153" s="34"/>
      <c r="O153" s="34"/>
      <c r="P153" s="25"/>
      <c r="Q153" s="25"/>
    </row>
    <row r="154" spans="1:17" ht="15" x14ac:dyDescent="0.2">
      <c r="A154" s="22"/>
      <c r="B154" s="1"/>
      <c r="C154" s="1"/>
      <c r="D154" s="1"/>
      <c r="E154" s="1"/>
      <c r="F154" s="1"/>
      <c r="G154" s="1"/>
      <c r="H154" s="1"/>
      <c r="I154" s="34"/>
      <c r="J154" s="34"/>
      <c r="K154" s="34"/>
      <c r="L154" s="34"/>
      <c r="M154" s="34"/>
      <c r="N154" s="34"/>
      <c r="O154" s="34"/>
      <c r="P154" s="25"/>
      <c r="Q154" s="25"/>
    </row>
    <row r="155" spans="1:17" ht="15" x14ac:dyDescent="0.2">
      <c r="A155" s="22"/>
      <c r="B155" s="1"/>
      <c r="C155" s="1"/>
      <c r="D155" s="1"/>
      <c r="E155" s="1"/>
      <c r="F155" s="1"/>
      <c r="G155" s="1"/>
      <c r="H155" s="1"/>
      <c r="I155" s="34"/>
      <c r="J155" s="34"/>
      <c r="K155" s="34"/>
      <c r="L155" s="34"/>
      <c r="M155" s="34"/>
      <c r="N155" s="34"/>
      <c r="O155" s="34"/>
      <c r="P155" s="25"/>
      <c r="Q155" s="25"/>
    </row>
    <row r="156" spans="1:17" ht="15" x14ac:dyDescent="0.2">
      <c r="A156" s="22"/>
      <c r="B156" s="1"/>
      <c r="C156" s="1"/>
      <c r="D156" s="1"/>
      <c r="E156" s="1"/>
      <c r="F156" s="1"/>
      <c r="G156" s="1"/>
      <c r="H156" s="1"/>
      <c r="I156" s="34"/>
      <c r="J156" s="34"/>
      <c r="K156" s="34"/>
      <c r="L156" s="34"/>
      <c r="M156" s="34"/>
      <c r="N156" s="34"/>
      <c r="O156" s="34"/>
      <c r="P156" s="25"/>
      <c r="Q156" s="25"/>
    </row>
    <row r="157" spans="1:17" ht="15" x14ac:dyDescent="0.2">
      <c r="A157" s="22"/>
      <c r="B157" s="1"/>
      <c r="C157" s="1"/>
      <c r="D157" s="1"/>
      <c r="E157" s="1"/>
      <c r="F157" s="1"/>
      <c r="G157" s="1"/>
      <c r="H157" s="1"/>
      <c r="I157" s="34"/>
      <c r="J157" s="34"/>
      <c r="K157" s="34"/>
      <c r="L157" s="34"/>
      <c r="M157" s="34"/>
      <c r="N157" s="34"/>
      <c r="O157" s="34"/>
      <c r="P157" s="25"/>
      <c r="Q157" s="25"/>
    </row>
    <row r="158" spans="1:17" ht="15" x14ac:dyDescent="0.2">
      <c r="A158" s="22"/>
      <c r="B158" s="1"/>
      <c r="C158" s="1"/>
      <c r="D158" s="1"/>
      <c r="E158" s="1"/>
      <c r="F158" s="1"/>
      <c r="G158" s="1"/>
      <c r="H158" s="1"/>
      <c r="I158" s="34"/>
      <c r="J158" s="34"/>
      <c r="K158" s="34"/>
      <c r="L158" s="34"/>
      <c r="M158" s="34"/>
      <c r="N158" s="34"/>
      <c r="O158" s="34"/>
      <c r="P158" s="25"/>
      <c r="Q158" s="25"/>
    </row>
    <row r="159" spans="1:17" ht="15" x14ac:dyDescent="0.2">
      <c r="A159" s="22"/>
      <c r="B159" s="1"/>
      <c r="C159" s="1"/>
      <c r="D159" s="1"/>
      <c r="E159" s="1"/>
      <c r="F159" s="1"/>
      <c r="G159" s="1"/>
      <c r="H159" s="1"/>
      <c r="I159" s="34"/>
      <c r="J159" s="34"/>
      <c r="K159" s="34"/>
      <c r="L159" s="34"/>
      <c r="M159" s="34"/>
      <c r="N159" s="34"/>
      <c r="O159" s="34"/>
      <c r="P159" s="25"/>
      <c r="Q159" s="25"/>
    </row>
    <row r="160" spans="1:17" ht="15" x14ac:dyDescent="0.2">
      <c r="A160" s="22"/>
      <c r="B160" s="1"/>
      <c r="C160" s="1"/>
      <c r="D160" s="1"/>
      <c r="E160" s="1"/>
      <c r="F160" s="1"/>
      <c r="G160" s="1"/>
      <c r="H160" s="1"/>
      <c r="I160" s="34"/>
      <c r="J160" s="34"/>
      <c r="K160" s="34"/>
      <c r="L160" s="34"/>
      <c r="M160" s="34"/>
      <c r="N160" s="34"/>
      <c r="O160" s="34"/>
      <c r="P160" s="25"/>
      <c r="Q160" s="25"/>
    </row>
    <row r="161" spans="1:17" ht="15" x14ac:dyDescent="0.2">
      <c r="A161" s="22"/>
      <c r="B161" s="1"/>
      <c r="C161" s="1"/>
      <c r="D161" s="1"/>
      <c r="E161" s="1"/>
      <c r="F161" s="1"/>
      <c r="G161" s="1"/>
      <c r="H161" s="1"/>
      <c r="I161" s="34"/>
      <c r="J161" s="34"/>
      <c r="K161" s="34"/>
      <c r="L161" s="34"/>
      <c r="M161" s="34"/>
      <c r="N161" s="34"/>
      <c r="O161" s="34"/>
      <c r="P161" s="25"/>
      <c r="Q161" s="25"/>
    </row>
    <row r="162" spans="1:17" ht="15" x14ac:dyDescent="0.2">
      <c r="A162" s="22"/>
      <c r="B162" s="1"/>
      <c r="C162" s="1"/>
      <c r="D162" s="1"/>
      <c r="E162" s="1"/>
      <c r="F162" s="1"/>
      <c r="G162" s="1"/>
      <c r="H162" s="1"/>
      <c r="I162" s="34"/>
      <c r="J162" s="34"/>
      <c r="K162" s="34"/>
      <c r="L162" s="34"/>
      <c r="M162" s="34"/>
      <c r="N162" s="34"/>
      <c r="O162" s="34"/>
      <c r="P162" s="25"/>
      <c r="Q162" s="25"/>
    </row>
    <row r="163" spans="1:17" ht="15" x14ac:dyDescent="0.2">
      <c r="A163" s="22"/>
      <c r="B163" s="1"/>
      <c r="C163" s="1"/>
      <c r="D163" s="1"/>
      <c r="E163" s="1"/>
      <c r="F163" s="1"/>
      <c r="G163" s="1"/>
      <c r="H163" s="1"/>
      <c r="I163" s="34"/>
      <c r="J163" s="34"/>
      <c r="K163" s="34"/>
      <c r="L163" s="34"/>
      <c r="M163" s="34"/>
      <c r="N163" s="34"/>
      <c r="O163" s="34"/>
      <c r="P163" s="25"/>
      <c r="Q163" s="25"/>
    </row>
    <row r="164" spans="1:17" ht="15" x14ac:dyDescent="0.2">
      <c r="A164" s="22"/>
      <c r="B164" s="1"/>
      <c r="C164" s="1"/>
      <c r="D164" s="1"/>
      <c r="E164" s="1"/>
      <c r="F164" s="1"/>
      <c r="G164" s="1"/>
      <c r="H164" s="1"/>
      <c r="I164" s="34"/>
      <c r="J164" s="34"/>
      <c r="K164" s="34"/>
      <c r="L164" s="34"/>
      <c r="M164" s="34"/>
      <c r="N164" s="34"/>
      <c r="O164" s="34"/>
      <c r="P164" s="25"/>
      <c r="Q164" s="25"/>
    </row>
    <row r="165" spans="1:17" ht="15" x14ac:dyDescent="0.2">
      <c r="A165" s="22"/>
      <c r="B165" s="1"/>
      <c r="C165" s="1"/>
      <c r="D165" s="1"/>
      <c r="E165" s="1"/>
      <c r="F165" s="1"/>
      <c r="G165" s="1"/>
      <c r="H165" s="1"/>
      <c r="I165" s="34"/>
      <c r="J165" s="34"/>
      <c r="K165" s="34"/>
      <c r="L165" s="34"/>
      <c r="M165" s="34"/>
      <c r="N165" s="34"/>
      <c r="O165" s="34"/>
      <c r="P165" s="25"/>
      <c r="Q165" s="25"/>
    </row>
    <row r="166" spans="1:17" ht="15" x14ac:dyDescent="0.2">
      <c r="A166" s="22"/>
      <c r="B166" s="1"/>
      <c r="C166" s="1"/>
      <c r="D166" s="1"/>
      <c r="E166" s="1"/>
      <c r="F166" s="1"/>
      <c r="G166" s="1"/>
      <c r="H166" s="1"/>
      <c r="I166" s="34"/>
      <c r="J166" s="34"/>
      <c r="K166" s="34"/>
      <c r="L166" s="34"/>
      <c r="M166" s="34"/>
      <c r="N166" s="34"/>
      <c r="O166" s="34"/>
      <c r="P166" s="25"/>
      <c r="Q166" s="25"/>
    </row>
    <row r="167" spans="1:17" ht="15" x14ac:dyDescent="0.2">
      <c r="A167" s="22"/>
      <c r="B167" s="1"/>
      <c r="C167" s="1"/>
      <c r="D167" s="1"/>
      <c r="E167" s="1"/>
      <c r="F167" s="1"/>
      <c r="G167" s="1"/>
      <c r="H167" s="1"/>
      <c r="I167" s="34"/>
      <c r="J167" s="34"/>
      <c r="K167" s="34"/>
      <c r="L167" s="34"/>
      <c r="M167" s="34"/>
      <c r="N167" s="34"/>
      <c r="O167" s="34"/>
      <c r="P167" s="25"/>
      <c r="Q167" s="25"/>
    </row>
    <row r="168" spans="1:17" ht="15" x14ac:dyDescent="0.2">
      <c r="A168" s="22"/>
      <c r="B168" s="1"/>
      <c r="C168" s="1"/>
      <c r="D168" s="1"/>
      <c r="E168" s="1"/>
      <c r="F168" s="1"/>
      <c r="G168" s="1"/>
      <c r="H168" s="1"/>
      <c r="I168" s="34"/>
      <c r="J168" s="34"/>
      <c r="K168" s="34"/>
      <c r="L168" s="34"/>
      <c r="M168" s="34"/>
      <c r="N168" s="34"/>
      <c r="O168" s="34"/>
      <c r="P168" s="25"/>
      <c r="Q168" s="25"/>
    </row>
    <row r="169" spans="1:17" ht="15" x14ac:dyDescent="0.2">
      <c r="A169" s="22"/>
      <c r="B169" s="1"/>
      <c r="C169" s="1"/>
      <c r="D169" s="1"/>
      <c r="E169" s="1"/>
      <c r="F169" s="1"/>
      <c r="G169" s="1"/>
      <c r="H169" s="1"/>
      <c r="I169" s="34"/>
      <c r="J169" s="34"/>
      <c r="K169" s="34"/>
      <c r="L169" s="34"/>
      <c r="M169" s="34"/>
      <c r="N169" s="34"/>
      <c r="O169" s="34"/>
      <c r="P169" s="25"/>
      <c r="Q169" s="25"/>
    </row>
    <row r="170" spans="1:17" ht="15" x14ac:dyDescent="0.2">
      <c r="A170" s="22"/>
      <c r="B170" s="1"/>
      <c r="C170" s="1"/>
      <c r="D170" s="1"/>
      <c r="E170" s="1"/>
      <c r="F170" s="1"/>
      <c r="G170" s="1"/>
      <c r="H170" s="1"/>
      <c r="I170" s="34"/>
      <c r="J170" s="34"/>
      <c r="K170" s="34"/>
      <c r="L170" s="34"/>
      <c r="M170" s="34"/>
      <c r="N170" s="34"/>
      <c r="O170" s="34"/>
      <c r="P170" s="25"/>
      <c r="Q170" s="25"/>
    </row>
    <row r="171" spans="1:17" ht="15" x14ac:dyDescent="0.2">
      <c r="A171" s="22"/>
      <c r="B171" s="1"/>
      <c r="C171" s="1"/>
      <c r="D171" s="1"/>
      <c r="E171" s="1"/>
      <c r="F171" s="1"/>
      <c r="G171" s="1"/>
      <c r="H171" s="1"/>
      <c r="I171" s="34"/>
      <c r="J171" s="34"/>
      <c r="K171" s="34"/>
      <c r="L171" s="34"/>
      <c r="M171" s="34"/>
      <c r="N171" s="34"/>
      <c r="O171" s="34"/>
      <c r="P171" s="25"/>
      <c r="Q171" s="25"/>
    </row>
    <row r="172" spans="1:17" x14ac:dyDescent="0.2">
      <c r="C172" s="1"/>
      <c r="D172" s="1"/>
      <c r="E172" s="1"/>
      <c r="F172" s="1"/>
      <c r="G172" s="1"/>
      <c r="H172" s="1"/>
      <c r="I172" s="10"/>
      <c r="J172" s="10"/>
      <c r="K172" s="10"/>
      <c r="L172" s="10"/>
      <c r="M172" s="10"/>
      <c r="N172" s="11"/>
      <c r="O172" s="11"/>
      <c r="P172" s="1"/>
      <c r="Q172" s="1"/>
    </row>
    <row r="173" spans="1:17" x14ac:dyDescent="0.2">
      <c r="C173" s="1"/>
      <c r="D173" s="1"/>
      <c r="E173" s="1"/>
      <c r="F173" s="1"/>
      <c r="G173" s="1"/>
      <c r="H173" s="1"/>
      <c r="I173" s="10"/>
      <c r="J173" s="10"/>
      <c r="K173" s="10"/>
      <c r="L173" s="10"/>
      <c r="M173" s="10"/>
      <c r="N173" s="11"/>
      <c r="O173" s="11"/>
      <c r="P173" s="1"/>
      <c r="Q173" s="1"/>
    </row>
    <row r="174" spans="1:17" x14ac:dyDescent="0.2">
      <c r="C174" s="1"/>
      <c r="D174" s="1"/>
      <c r="E174" s="1"/>
      <c r="F174" s="1"/>
      <c r="G174" s="1"/>
      <c r="H174" s="1"/>
      <c r="I174" s="10"/>
      <c r="J174" s="10"/>
      <c r="K174" s="10"/>
      <c r="L174" s="10"/>
      <c r="M174" s="10"/>
      <c r="N174" s="11"/>
      <c r="O174" s="11"/>
      <c r="P174" s="1"/>
      <c r="Q174" s="1"/>
    </row>
    <row r="175" spans="1:17" x14ac:dyDescent="0.2">
      <c r="C175" s="1"/>
      <c r="D175" s="1"/>
      <c r="E175" s="1"/>
      <c r="F175" s="1"/>
      <c r="G175" s="1"/>
      <c r="H175" s="1"/>
      <c r="I175" s="10"/>
      <c r="J175" s="10"/>
      <c r="K175" s="10"/>
      <c r="L175" s="10"/>
      <c r="M175" s="10"/>
      <c r="N175" s="11"/>
      <c r="O175" s="11"/>
      <c r="P175" s="1"/>
      <c r="Q175" s="1"/>
    </row>
    <row r="176" spans="1:17" x14ac:dyDescent="0.2">
      <c r="C176" s="1"/>
      <c r="D176" s="1"/>
      <c r="E176" s="1"/>
      <c r="F176" s="1"/>
      <c r="G176" s="1"/>
      <c r="H176" s="1"/>
      <c r="I176" s="10"/>
      <c r="J176" s="10"/>
      <c r="K176" s="10"/>
      <c r="L176" s="10"/>
      <c r="M176" s="10"/>
      <c r="N176" s="11"/>
      <c r="O176" s="11"/>
      <c r="P176" s="1"/>
      <c r="Q176" s="1"/>
    </row>
    <row r="177" spans="3:17" x14ac:dyDescent="0.2">
      <c r="C177" s="1"/>
      <c r="D177" s="1"/>
      <c r="E177" s="1"/>
      <c r="F177" s="1"/>
      <c r="G177" s="1"/>
      <c r="H177" s="1"/>
      <c r="I177" s="10"/>
      <c r="J177" s="10"/>
      <c r="K177" s="10"/>
      <c r="L177" s="10"/>
      <c r="M177" s="10"/>
      <c r="N177" s="11"/>
      <c r="O177" s="11"/>
      <c r="P177" s="1"/>
      <c r="Q177" s="1"/>
    </row>
    <row r="178" spans="3:17" x14ac:dyDescent="0.2">
      <c r="C178" s="1"/>
      <c r="D178" s="1"/>
      <c r="E178" s="1"/>
      <c r="F178" s="1"/>
      <c r="G178" s="1"/>
      <c r="H178" s="1"/>
      <c r="I178" s="10"/>
      <c r="J178" s="10"/>
      <c r="K178" s="10"/>
      <c r="L178" s="10"/>
      <c r="M178" s="10"/>
      <c r="N178" s="11"/>
      <c r="O178" s="11"/>
      <c r="P178" s="1"/>
      <c r="Q178" s="1"/>
    </row>
    <row r="179" spans="3:17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3:17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3:17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3:17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3:17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3:17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3:17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</sheetData>
  <phoneticPr fontId="17" type="noConversion"/>
  <pageMargins left="0.75" right="0.75" top="1" bottom="1" header="0.5" footer="0.5"/>
  <pageSetup paperSize="9" scale="60" orientation="portrait" horizontalDpi="300" verticalDpi="300" r:id="rId1"/>
  <headerFooter alignWithMargins="0">
    <oddHeader>&amp;R&amp;"Arial,Bold"&amp;16ROAD TRAFFIC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zoomScale="75" zoomScaleNormal="75" workbookViewId="0">
      <selection activeCell="Q19" sqref="Q19"/>
    </sheetView>
  </sheetViews>
  <sheetFormatPr defaultRowHeight="12.75" x14ac:dyDescent="0.2"/>
  <cols>
    <col min="1" max="1" width="23.42578125" customWidth="1"/>
    <col min="2" max="2" width="9.5703125" customWidth="1"/>
    <col min="3" max="3" width="10.5703125" customWidth="1"/>
    <col min="4" max="4" width="10.42578125" customWidth="1"/>
    <col min="5" max="5" width="12.28515625" customWidth="1"/>
    <col min="6" max="6" width="13.28515625" customWidth="1"/>
    <col min="7" max="7" width="15.5703125" customWidth="1"/>
    <col min="8" max="8" width="16.7109375" customWidth="1"/>
    <col min="9" max="9" width="10.7109375" customWidth="1"/>
    <col min="10" max="10" width="6.28515625" customWidth="1"/>
  </cols>
  <sheetData>
    <row r="1" spans="1:21" s="14" customFormat="1" ht="18.75" x14ac:dyDescent="0.25">
      <c r="A1" s="77" t="s">
        <v>377</v>
      </c>
      <c r="B1" s="21"/>
      <c r="C1" s="21"/>
      <c r="D1" s="21"/>
      <c r="E1" s="21"/>
      <c r="F1" s="21"/>
      <c r="G1" s="21"/>
      <c r="H1" s="21"/>
      <c r="I1" s="21"/>
    </row>
    <row r="2" spans="1:21" s="14" customFormat="1" ht="5.25" customHeight="1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21" s="14" customFormat="1" ht="48" customHeight="1" x14ac:dyDescent="0.2">
      <c r="A3" s="122" t="s">
        <v>51</v>
      </c>
      <c r="B3" s="123" t="s">
        <v>280</v>
      </c>
      <c r="C3" s="123" t="s">
        <v>238</v>
      </c>
      <c r="D3" s="123" t="s">
        <v>116</v>
      </c>
      <c r="E3" s="123" t="s">
        <v>117</v>
      </c>
      <c r="F3" s="123" t="s">
        <v>118</v>
      </c>
      <c r="G3" s="124" t="s">
        <v>122</v>
      </c>
      <c r="H3" s="124" t="s">
        <v>114</v>
      </c>
      <c r="I3" s="124" t="s">
        <v>115</v>
      </c>
      <c r="L3"/>
      <c r="M3"/>
      <c r="N3"/>
      <c r="O3"/>
      <c r="P3"/>
      <c r="Q3"/>
      <c r="R3"/>
      <c r="S3"/>
      <c r="T3"/>
      <c r="U3"/>
    </row>
    <row r="4" spans="1:21" x14ac:dyDescent="0.2">
      <c r="H4" s="9"/>
      <c r="I4" s="9" t="s">
        <v>52</v>
      </c>
    </row>
    <row r="5" spans="1:21" x14ac:dyDescent="0.2">
      <c r="H5" s="9"/>
      <c r="I5" s="9"/>
    </row>
    <row r="6" spans="1:21" ht="15" x14ac:dyDescent="0.2">
      <c r="A6" s="121" t="s">
        <v>53</v>
      </c>
      <c r="B6" s="30">
        <v>0</v>
      </c>
      <c r="C6" s="225">
        <v>160</v>
      </c>
      <c r="D6" s="225">
        <v>111</v>
      </c>
      <c r="E6" s="225">
        <v>271</v>
      </c>
      <c r="F6" s="225">
        <v>77</v>
      </c>
      <c r="G6" s="226">
        <v>620</v>
      </c>
      <c r="H6" s="225">
        <v>770</v>
      </c>
      <c r="I6" s="226">
        <v>1390</v>
      </c>
      <c r="K6" s="80"/>
      <c r="R6" s="80"/>
      <c r="S6" s="80"/>
      <c r="T6" s="80"/>
    </row>
    <row r="7" spans="1:21" ht="15" x14ac:dyDescent="0.2">
      <c r="A7" s="121" t="s">
        <v>54</v>
      </c>
      <c r="B7" s="30">
        <v>0</v>
      </c>
      <c r="C7" s="225">
        <v>88</v>
      </c>
      <c r="D7" s="225">
        <v>864</v>
      </c>
      <c r="E7" s="225">
        <v>90</v>
      </c>
      <c r="F7" s="225">
        <v>744</v>
      </c>
      <c r="G7" s="226">
        <v>1786</v>
      </c>
      <c r="H7" s="225">
        <v>1232</v>
      </c>
      <c r="I7" s="226">
        <v>3017</v>
      </c>
      <c r="K7" s="80"/>
      <c r="S7" s="80"/>
    </row>
    <row r="8" spans="1:21" ht="15" x14ac:dyDescent="0.2">
      <c r="A8" s="121" t="s">
        <v>55</v>
      </c>
      <c r="B8" s="30">
        <v>0</v>
      </c>
      <c r="C8" s="227">
        <v>0</v>
      </c>
      <c r="D8" s="225">
        <v>364</v>
      </c>
      <c r="E8" s="225">
        <v>104</v>
      </c>
      <c r="F8" s="225">
        <v>297</v>
      </c>
      <c r="G8" s="226">
        <v>766</v>
      </c>
      <c r="H8" s="225">
        <v>393</v>
      </c>
      <c r="I8" s="226">
        <v>1159</v>
      </c>
      <c r="K8" s="80"/>
      <c r="S8" s="80"/>
    </row>
    <row r="9" spans="1:21" ht="15" x14ac:dyDescent="0.2">
      <c r="A9" s="121" t="s">
        <v>56</v>
      </c>
      <c r="B9" s="30">
        <v>0</v>
      </c>
      <c r="C9" s="227">
        <v>0</v>
      </c>
      <c r="D9" s="225">
        <v>456</v>
      </c>
      <c r="E9" s="225">
        <v>49</v>
      </c>
      <c r="F9" s="225">
        <v>269</v>
      </c>
      <c r="G9" s="226">
        <v>774</v>
      </c>
      <c r="H9" s="225">
        <v>199</v>
      </c>
      <c r="I9" s="226">
        <v>973</v>
      </c>
      <c r="K9" s="80"/>
      <c r="S9" s="80"/>
    </row>
    <row r="10" spans="1:21" ht="15" x14ac:dyDescent="0.2">
      <c r="A10" s="121" t="s">
        <v>57</v>
      </c>
      <c r="B10" s="30">
        <v>0</v>
      </c>
      <c r="C10" s="227">
        <v>0</v>
      </c>
      <c r="D10" s="227">
        <v>16</v>
      </c>
      <c r="E10" s="225">
        <v>52</v>
      </c>
      <c r="F10" s="225">
        <v>86</v>
      </c>
      <c r="G10" s="226">
        <v>153</v>
      </c>
      <c r="H10" s="225">
        <v>183</v>
      </c>
      <c r="I10" s="226">
        <v>336</v>
      </c>
      <c r="K10" s="80"/>
      <c r="S10" s="80"/>
      <c r="T10" s="80"/>
    </row>
    <row r="11" spans="1:21" ht="15" x14ac:dyDescent="0.2">
      <c r="A11" s="121" t="s">
        <v>58</v>
      </c>
      <c r="B11" s="30">
        <v>781</v>
      </c>
      <c r="C11" s="225">
        <v>42</v>
      </c>
      <c r="D11" s="225">
        <v>621</v>
      </c>
      <c r="E11" s="225">
        <v>76</v>
      </c>
      <c r="F11" s="225">
        <v>321</v>
      </c>
      <c r="G11" s="226">
        <v>1841</v>
      </c>
      <c r="H11" s="225">
        <v>371</v>
      </c>
      <c r="I11" s="226">
        <v>2212</v>
      </c>
      <c r="K11" s="80"/>
      <c r="S11" s="80"/>
    </row>
    <row r="12" spans="1:21" ht="15" x14ac:dyDescent="0.2">
      <c r="A12" s="121" t="s">
        <v>59</v>
      </c>
      <c r="B12" s="30">
        <v>0</v>
      </c>
      <c r="C12" s="225">
        <v>166</v>
      </c>
      <c r="D12" s="225">
        <v>8</v>
      </c>
      <c r="E12" s="225">
        <v>163</v>
      </c>
      <c r="F12" s="225">
        <v>12</v>
      </c>
      <c r="G12" s="226">
        <v>349</v>
      </c>
      <c r="H12" s="225">
        <v>549</v>
      </c>
      <c r="I12" s="226">
        <v>899</v>
      </c>
      <c r="K12" s="80"/>
      <c r="S12" s="80"/>
    </row>
    <row r="13" spans="1:21" ht="15" x14ac:dyDescent="0.2">
      <c r="A13" s="121" t="s">
        <v>60</v>
      </c>
      <c r="B13" s="30">
        <v>117</v>
      </c>
      <c r="C13" s="227">
        <v>24</v>
      </c>
      <c r="D13" s="225">
        <v>241</v>
      </c>
      <c r="E13" s="225">
        <v>96</v>
      </c>
      <c r="F13" s="225">
        <v>220</v>
      </c>
      <c r="G13" s="226">
        <v>697</v>
      </c>
      <c r="H13" s="225">
        <v>425</v>
      </c>
      <c r="I13" s="226">
        <v>1122</v>
      </c>
      <c r="K13" s="80"/>
      <c r="S13" s="80"/>
    </row>
    <row r="14" spans="1:21" ht="15" x14ac:dyDescent="0.2">
      <c r="A14" s="121" t="s">
        <v>61</v>
      </c>
      <c r="B14" s="30">
        <v>0</v>
      </c>
      <c r="C14" s="227">
        <v>0</v>
      </c>
      <c r="D14" s="227">
        <v>0</v>
      </c>
      <c r="E14" s="225">
        <v>117</v>
      </c>
      <c r="F14" s="225">
        <v>99</v>
      </c>
      <c r="G14" s="226">
        <v>217</v>
      </c>
      <c r="H14" s="225">
        <v>371</v>
      </c>
      <c r="I14" s="226">
        <v>588</v>
      </c>
      <c r="K14" s="80"/>
      <c r="S14" s="80"/>
    </row>
    <row r="15" spans="1:21" ht="15" x14ac:dyDescent="0.2">
      <c r="A15" s="121" t="s">
        <v>62</v>
      </c>
      <c r="B15" s="30">
        <v>0</v>
      </c>
      <c r="C15" s="227">
        <v>1</v>
      </c>
      <c r="D15" s="225">
        <v>405</v>
      </c>
      <c r="E15" s="225">
        <v>69</v>
      </c>
      <c r="F15" s="225">
        <v>173</v>
      </c>
      <c r="G15" s="226">
        <v>649</v>
      </c>
      <c r="H15" s="225">
        <v>356</v>
      </c>
      <c r="I15" s="226">
        <v>1005</v>
      </c>
      <c r="K15" s="80"/>
      <c r="S15" s="80"/>
    </row>
    <row r="16" spans="1:21" ht="15" x14ac:dyDescent="0.2">
      <c r="A16" s="121" t="s">
        <v>63</v>
      </c>
      <c r="B16" s="30">
        <v>233</v>
      </c>
      <c r="C16" s="227">
        <v>6</v>
      </c>
      <c r="D16" s="227">
        <v>49</v>
      </c>
      <c r="E16" s="225">
        <v>88</v>
      </c>
      <c r="F16" s="225">
        <v>33</v>
      </c>
      <c r="G16" s="226">
        <v>409</v>
      </c>
      <c r="H16" s="225">
        <v>403</v>
      </c>
      <c r="I16" s="226">
        <v>812</v>
      </c>
      <c r="K16" s="80"/>
      <c r="R16" s="80"/>
      <c r="S16" s="80"/>
      <c r="T16" s="80"/>
    </row>
    <row r="17" spans="1:20" ht="15" x14ac:dyDescent="0.2">
      <c r="A17" s="121" t="s">
        <v>64</v>
      </c>
      <c r="B17" s="30">
        <v>423</v>
      </c>
      <c r="C17" s="227">
        <v>178</v>
      </c>
      <c r="D17" s="225">
        <v>333</v>
      </c>
      <c r="E17" s="225">
        <v>666</v>
      </c>
      <c r="F17" s="225">
        <v>254</v>
      </c>
      <c r="G17" s="226">
        <v>1853</v>
      </c>
      <c r="H17" s="225">
        <v>1338</v>
      </c>
      <c r="I17" s="226">
        <v>3192</v>
      </c>
      <c r="K17" s="80"/>
      <c r="S17" s="80"/>
    </row>
    <row r="18" spans="1:20" ht="15" x14ac:dyDescent="0.2">
      <c r="A18" s="121" t="s">
        <v>344</v>
      </c>
      <c r="B18" s="30">
        <v>0</v>
      </c>
      <c r="C18" s="227">
        <v>0</v>
      </c>
      <c r="D18" s="227">
        <v>0</v>
      </c>
      <c r="E18" s="227">
        <v>0</v>
      </c>
      <c r="F18" s="225">
        <v>163</v>
      </c>
      <c r="G18" s="226">
        <v>163</v>
      </c>
      <c r="H18" s="225">
        <v>63</v>
      </c>
      <c r="I18" s="226">
        <v>226</v>
      </c>
      <c r="K18" s="80"/>
      <c r="S18" s="80"/>
    </row>
    <row r="19" spans="1:20" ht="15" x14ac:dyDescent="0.2">
      <c r="A19" s="121" t="s">
        <v>65</v>
      </c>
      <c r="B19" s="30">
        <v>626</v>
      </c>
      <c r="C19" s="227">
        <v>0</v>
      </c>
      <c r="D19" s="225">
        <v>23</v>
      </c>
      <c r="E19" s="225">
        <v>217</v>
      </c>
      <c r="F19" s="225">
        <v>196</v>
      </c>
      <c r="G19" s="226">
        <v>1062</v>
      </c>
      <c r="H19" s="225">
        <v>605</v>
      </c>
      <c r="I19" s="226">
        <v>1667</v>
      </c>
      <c r="K19" s="80"/>
      <c r="R19" s="80"/>
      <c r="S19" s="80"/>
      <c r="T19" s="80"/>
    </row>
    <row r="20" spans="1:20" ht="15" x14ac:dyDescent="0.2">
      <c r="A20" s="121" t="s">
        <v>66</v>
      </c>
      <c r="B20" s="30">
        <v>374</v>
      </c>
      <c r="C20" s="225">
        <v>96</v>
      </c>
      <c r="D20" s="225">
        <v>553</v>
      </c>
      <c r="E20" s="225">
        <v>335</v>
      </c>
      <c r="F20" s="225">
        <v>504</v>
      </c>
      <c r="G20" s="226">
        <v>1862</v>
      </c>
      <c r="H20" s="225">
        <v>1199</v>
      </c>
      <c r="I20" s="226">
        <v>3060</v>
      </c>
      <c r="K20" s="80"/>
      <c r="M20" s="80"/>
      <c r="R20" s="80"/>
      <c r="S20" s="80"/>
      <c r="T20" s="80"/>
    </row>
    <row r="21" spans="1:20" ht="15" x14ac:dyDescent="0.2">
      <c r="A21" s="121" t="s">
        <v>67</v>
      </c>
      <c r="B21" s="30">
        <v>1543</v>
      </c>
      <c r="C21" s="227">
        <v>0</v>
      </c>
      <c r="D21" s="227">
        <v>0</v>
      </c>
      <c r="E21" s="225">
        <v>696</v>
      </c>
      <c r="F21" s="225">
        <v>42</v>
      </c>
      <c r="G21" s="226">
        <v>2281</v>
      </c>
      <c r="H21" s="225">
        <v>1351</v>
      </c>
      <c r="I21" s="226">
        <v>3632</v>
      </c>
      <c r="K21" s="80"/>
      <c r="O21" s="80"/>
      <c r="S21" s="80"/>
      <c r="T21" s="80"/>
    </row>
    <row r="22" spans="1:20" ht="15" x14ac:dyDescent="0.2">
      <c r="A22" s="121" t="s">
        <v>68</v>
      </c>
      <c r="B22" s="30">
        <v>0</v>
      </c>
      <c r="C22" s="225">
        <v>107</v>
      </c>
      <c r="D22" s="225">
        <v>1625</v>
      </c>
      <c r="E22" s="225">
        <v>59</v>
      </c>
      <c r="F22" s="225">
        <v>558</v>
      </c>
      <c r="G22" s="226">
        <v>2349</v>
      </c>
      <c r="H22" s="225">
        <v>594</v>
      </c>
      <c r="I22" s="226">
        <v>2943</v>
      </c>
      <c r="K22" s="80"/>
      <c r="S22" s="80"/>
    </row>
    <row r="23" spans="1:20" ht="15" x14ac:dyDescent="0.2">
      <c r="A23" s="121" t="s">
        <v>69</v>
      </c>
      <c r="B23" s="30">
        <v>0</v>
      </c>
      <c r="C23" s="225">
        <v>26</v>
      </c>
      <c r="D23" s="225">
        <v>42</v>
      </c>
      <c r="E23" s="225">
        <v>166</v>
      </c>
      <c r="F23" s="225">
        <v>23</v>
      </c>
      <c r="G23" s="226">
        <v>258</v>
      </c>
      <c r="H23" s="225">
        <v>282</v>
      </c>
      <c r="I23" s="226">
        <v>540</v>
      </c>
      <c r="K23" s="80"/>
      <c r="S23" s="80"/>
    </row>
    <row r="24" spans="1:20" ht="15" x14ac:dyDescent="0.2">
      <c r="A24" s="121" t="s">
        <v>70</v>
      </c>
      <c r="B24" s="30">
        <v>0</v>
      </c>
      <c r="C24" s="225">
        <v>0</v>
      </c>
      <c r="D24" s="225">
        <v>145</v>
      </c>
      <c r="E24" s="225">
        <v>91</v>
      </c>
      <c r="F24" s="225">
        <v>169</v>
      </c>
      <c r="G24" s="226">
        <v>405</v>
      </c>
      <c r="H24" s="225">
        <v>311</v>
      </c>
      <c r="I24" s="226">
        <v>717</v>
      </c>
      <c r="K24" s="80"/>
      <c r="S24" s="80"/>
    </row>
    <row r="25" spans="1:20" ht="15" x14ac:dyDescent="0.2">
      <c r="A25" s="121" t="s">
        <v>71</v>
      </c>
      <c r="B25" s="30">
        <v>0</v>
      </c>
      <c r="C25" s="225">
        <v>51</v>
      </c>
      <c r="D25" s="225">
        <v>248</v>
      </c>
      <c r="E25" s="225">
        <v>40</v>
      </c>
      <c r="F25" s="225">
        <v>158</v>
      </c>
      <c r="G25" s="226">
        <v>497</v>
      </c>
      <c r="H25" s="225">
        <v>303</v>
      </c>
      <c r="I25" s="226">
        <v>800</v>
      </c>
      <c r="K25" s="80"/>
      <c r="S25" s="80"/>
    </row>
    <row r="26" spans="1:20" ht="15" x14ac:dyDescent="0.2">
      <c r="A26" s="121" t="s">
        <v>72</v>
      </c>
      <c r="B26" s="30">
        <v>0</v>
      </c>
      <c r="C26" s="225">
        <v>119</v>
      </c>
      <c r="D26" s="225">
        <v>198</v>
      </c>
      <c r="E26" s="225">
        <v>93</v>
      </c>
      <c r="F26" s="225">
        <v>117</v>
      </c>
      <c r="G26" s="226">
        <v>526</v>
      </c>
      <c r="H26" s="225">
        <v>279</v>
      </c>
      <c r="I26" s="226">
        <v>805</v>
      </c>
      <c r="K26" s="80"/>
      <c r="R26" s="80"/>
      <c r="S26" s="80"/>
      <c r="T26" s="80"/>
    </row>
    <row r="27" spans="1:20" ht="15" x14ac:dyDescent="0.2">
      <c r="A27" s="121" t="s">
        <v>73</v>
      </c>
      <c r="B27" s="30">
        <v>1152</v>
      </c>
      <c r="C27" s="225">
        <v>155</v>
      </c>
      <c r="D27" s="225">
        <v>15</v>
      </c>
      <c r="E27" s="225">
        <v>433</v>
      </c>
      <c r="F27" s="225">
        <v>233</v>
      </c>
      <c r="G27" s="226">
        <v>1988</v>
      </c>
      <c r="H27" s="225">
        <v>1398</v>
      </c>
      <c r="I27" s="226">
        <v>3386</v>
      </c>
      <c r="K27" s="80"/>
      <c r="S27" s="80"/>
    </row>
    <row r="28" spans="1:20" ht="15" x14ac:dyDescent="0.2">
      <c r="A28" s="121" t="s">
        <v>74</v>
      </c>
      <c r="B28" s="30">
        <v>0</v>
      </c>
      <c r="C28" s="227">
        <v>0</v>
      </c>
      <c r="D28" s="227">
        <v>0</v>
      </c>
      <c r="E28" s="227">
        <v>0</v>
      </c>
      <c r="F28" s="225">
        <v>87</v>
      </c>
      <c r="G28" s="226">
        <v>87</v>
      </c>
      <c r="H28" s="225">
        <v>56</v>
      </c>
      <c r="I28" s="226">
        <v>143</v>
      </c>
      <c r="K28" s="80"/>
      <c r="S28" s="80"/>
      <c r="T28" s="80"/>
    </row>
    <row r="29" spans="1:20" ht="15" x14ac:dyDescent="0.2">
      <c r="A29" s="121" t="s">
        <v>75</v>
      </c>
      <c r="B29" s="30">
        <v>497</v>
      </c>
      <c r="C29" s="227">
        <v>56</v>
      </c>
      <c r="D29" s="225">
        <v>1127</v>
      </c>
      <c r="E29" s="225">
        <v>119</v>
      </c>
      <c r="F29" s="225">
        <v>389</v>
      </c>
      <c r="G29" s="226">
        <v>2187</v>
      </c>
      <c r="H29" s="225">
        <v>407</v>
      </c>
      <c r="I29" s="226">
        <v>2594</v>
      </c>
      <c r="K29" s="80"/>
      <c r="S29" s="80"/>
    </row>
    <row r="30" spans="1:20" ht="15" x14ac:dyDescent="0.2">
      <c r="A30" s="121" t="s">
        <v>76</v>
      </c>
      <c r="B30" s="30">
        <v>548</v>
      </c>
      <c r="C30" s="227">
        <v>74</v>
      </c>
      <c r="D30" s="225">
        <v>184</v>
      </c>
      <c r="E30" s="225">
        <v>201</v>
      </c>
      <c r="F30" s="225">
        <v>93</v>
      </c>
      <c r="G30" s="226">
        <v>1100</v>
      </c>
      <c r="H30" s="225">
        <v>542</v>
      </c>
      <c r="I30" s="226">
        <v>1643</v>
      </c>
      <c r="K30" s="80"/>
      <c r="S30" s="80"/>
    </row>
    <row r="31" spans="1:20" ht="15" x14ac:dyDescent="0.2">
      <c r="A31" s="121" t="s">
        <v>77</v>
      </c>
      <c r="B31" s="30">
        <v>0</v>
      </c>
      <c r="C31" s="225">
        <v>33</v>
      </c>
      <c r="D31" s="225">
        <v>377</v>
      </c>
      <c r="E31" s="225">
        <v>57</v>
      </c>
      <c r="F31" s="225">
        <v>441</v>
      </c>
      <c r="G31" s="226">
        <v>908</v>
      </c>
      <c r="H31" s="225">
        <v>382</v>
      </c>
      <c r="I31" s="226">
        <v>1291</v>
      </c>
      <c r="K31" s="80"/>
      <c r="S31" s="80"/>
    </row>
    <row r="32" spans="1:20" ht="15" x14ac:dyDescent="0.2">
      <c r="A32" s="121" t="s">
        <v>78</v>
      </c>
      <c r="B32" s="30">
        <v>0</v>
      </c>
      <c r="C32" s="227">
        <v>0</v>
      </c>
      <c r="D32" s="227">
        <v>0</v>
      </c>
      <c r="E32" s="227">
        <v>0</v>
      </c>
      <c r="F32" s="225">
        <v>154</v>
      </c>
      <c r="G32" s="226">
        <v>154</v>
      </c>
      <c r="H32" s="225">
        <v>64</v>
      </c>
      <c r="I32" s="226">
        <v>219</v>
      </c>
      <c r="K32" s="80"/>
      <c r="S32" s="80"/>
    </row>
    <row r="33" spans="1:20" ht="15" x14ac:dyDescent="0.2">
      <c r="A33" s="121" t="s">
        <v>79</v>
      </c>
      <c r="B33" s="30">
        <v>0</v>
      </c>
      <c r="C33" s="227">
        <v>40</v>
      </c>
      <c r="D33" s="225">
        <v>382</v>
      </c>
      <c r="E33" s="225">
        <v>116</v>
      </c>
      <c r="F33" s="225">
        <v>115</v>
      </c>
      <c r="G33" s="226">
        <v>653</v>
      </c>
      <c r="H33" s="225">
        <v>379</v>
      </c>
      <c r="I33" s="226">
        <v>1032</v>
      </c>
      <c r="K33" s="80"/>
      <c r="M33" s="80"/>
      <c r="S33" s="80"/>
      <c r="T33" s="80"/>
    </row>
    <row r="34" spans="1:20" ht="15" x14ac:dyDescent="0.2">
      <c r="A34" s="121" t="s">
        <v>80</v>
      </c>
      <c r="B34" s="30">
        <v>1183</v>
      </c>
      <c r="C34" s="225">
        <v>187</v>
      </c>
      <c r="D34" s="225">
        <v>131</v>
      </c>
      <c r="E34" s="225">
        <v>260</v>
      </c>
      <c r="F34" s="225">
        <v>385</v>
      </c>
      <c r="G34" s="226">
        <v>2146</v>
      </c>
      <c r="H34" s="225">
        <v>620</v>
      </c>
      <c r="I34" s="226">
        <v>2766</v>
      </c>
      <c r="K34" s="80"/>
      <c r="S34" s="80"/>
    </row>
    <row r="35" spans="1:20" ht="15" x14ac:dyDescent="0.2">
      <c r="A35" s="121" t="s">
        <v>81</v>
      </c>
      <c r="B35" s="30">
        <v>289</v>
      </c>
      <c r="C35" s="227">
        <v>8</v>
      </c>
      <c r="D35" s="225">
        <v>258</v>
      </c>
      <c r="E35" s="225">
        <v>129</v>
      </c>
      <c r="F35" s="225">
        <v>358</v>
      </c>
      <c r="G35" s="226">
        <v>1042</v>
      </c>
      <c r="H35" s="225">
        <v>295</v>
      </c>
      <c r="I35" s="226">
        <v>1337</v>
      </c>
      <c r="K35" s="80"/>
      <c r="S35" s="80"/>
    </row>
    <row r="36" spans="1:20" ht="15" x14ac:dyDescent="0.2">
      <c r="A36" s="121" t="s">
        <v>82</v>
      </c>
      <c r="B36" s="30">
        <v>0</v>
      </c>
      <c r="C36" s="225">
        <v>132</v>
      </c>
      <c r="D36" s="225">
        <v>96</v>
      </c>
      <c r="E36" s="225">
        <v>160</v>
      </c>
      <c r="F36" s="225">
        <v>46</v>
      </c>
      <c r="G36" s="226">
        <v>435</v>
      </c>
      <c r="H36" s="225">
        <v>252</v>
      </c>
      <c r="I36" s="226">
        <v>687</v>
      </c>
      <c r="K36" s="80"/>
      <c r="S36" s="80"/>
      <c r="T36" s="80"/>
    </row>
    <row r="37" spans="1:20" ht="15" x14ac:dyDescent="0.2">
      <c r="A37" s="121" t="s">
        <v>83</v>
      </c>
      <c r="B37" s="30">
        <v>753</v>
      </c>
      <c r="C37" s="227">
        <v>0</v>
      </c>
      <c r="D37" s="227">
        <v>0</v>
      </c>
      <c r="E37" s="225">
        <v>249</v>
      </c>
      <c r="F37" s="225">
        <v>324</v>
      </c>
      <c r="G37" s="226">
        <v>1326</v>
      </c>
      <c r="H37" s="225">
        <v>620</v>
      </c>
      <c r="I37" s="226">
        <v>1946</v>
      </c>
      <c r="K37" s="80"/>
      <c r="M37" s="80"/>
      <c r="O37" s="80"/>
      <c r="P37" s="80"/>
      <c r="Q37" s="80"/>
      <c r="R37" s="80"/>
      <c r="S37" s="80"/>
      <c r="T37" s="80"/>
    </row>
    <row r="38" spans="1:20" ht="15" x14ac:dyDescent="0.2">
      <c r="A38" s="121"/>
      <c r="B38" s="30"/>
      <c r="C38" s="30"/>
      <c r="D38" s="30"/>
      <c r="E38" s="30"/>
      <c r="F38" s="30"/>
      <c r="G38" s="30"/>
      <c r="H38" s="30"/>
      <c r="I38" s="30"/>
      <c r="K38" s="80"/>
      <c r="S38" s="80"/>
    </row>
    <row r="39" spans="1:20" ht="15.75" x14ac:dyDescent="0.25">
      <c r="A39" s="171" t="s">
        <v>259</v>
      </c>
      <c r="B39" s="228">
        <v>8518</v>
      </c>
      <c r="C39" s="229">
        <v>1749</v>
      </c>
      <c r="D39" s="229">
        <v>8870</v>
      </c>
      <c r="E39" s="228">
        <v>5262</v>
      </c>
      <c r="F39" s="228">
        <v>7142</v>
      </c>
      <c r="G39" s="230">
        <v>31542</v>
      </c>
      <c r="H39" s="228">
        <v>16594</v>
      </c>
      <c r="I39" s="230">
        <v>48137</v>
      </c>
      <c r="K39" s="80"/>
      <c r="S39" s="80"/>
    </row>
    <row r="40" spans="1:20" ht="12" customHeight="1" x14ac:dyDescent="0.2">
      <c r="A40" t="s">
        <v>248</v>
      </c>
    </row>
    <row r="41" spans="1:20" ht="12" customHeight="1" x14ac:dyDescent="0.2">
      <c r="A41" s="83" t="s">
        <v>347</v>
      </c>
    </row>
    <row r="42" spans="1:20" ht="12" customHeight="1" x14ac:dyDescent="0.2">
      <c r="A42" s="22" t="s">
        <v>281</v>
      </c>
    </row>
    <row r="43" spans="1:20" ht="12" customHeight="1" x14ac:dyDescent="0.25">
      <c r="A43" s="206" t="s">
        <v>343</v>
      </c>
    </row>
    <row r="44" spans="1:20" ht="12" customHeight="1" x14ac:dyDescent="0.2"/>
    <row r="45" spans="1:20" ht="12.75" customHeight="1" x14ac:dyDescent="0.2"/>
    <row r="47" spans="1:20" x14ac:dyDescent="0.2">
      <c r="A47" t="s">
        <v>124</v>
      </c>
    </row>
  </sheetData>
  <phoneticPr fontId="17" type="noConversion"/>
  <pageMargins left="0.75" right="0.75" top="1" bottom="1" header="0.5" footer="0.5"/>
  <pageSetup paperSize="9" scale="68" orientation="portrait" horizontalDpi="300" verticalDpi="300" r:id="rId1"/>
  <headerFooter alignWithMargins="0">
    <oddHeader>&amp;R&amp;"Arial,Bold"&amp;14ROAD TRAFFIC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4"/>
  <sheetViews>
    <sheetView topLeftCell="A34" zoomScale="75" zoomScaleNormal="75" workbookViewId="0">
      <selection activeCell="B17" sqref="B17"/>
    </sheetView>
  </sheetViews>
  <sheetFormatPr defaultRowHeight="12.75" x14ac:dyDescent="0.2"/>
  <cols>
    <col min="1" max="1" width="1.140625" customWidth="1"/>
    <col min="3" max="3" width="14.42578125" customWidth="1"/>
    <col min="4" max="16" width="10" hidden="1" customWidth="1"/>
    <col min="17" max="19" width="10" customWidth="1"/>
  </cols>
  <sheetData>
    <row r="1" spans="1:27" s="14" customFormat="1" ht="18.75" x14ac:dyDescent="0.25">
      <c r="A1" s="77" t="s">
        <v>262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7" ht="18.75" x14ac:dyDescent="0.25">
      <c r="A2" s="105"/>
      <c r="B2" s="105"/>
      <c r="C2" s="106"/>
      <c r="D2" s="106">
        <v>1995</v>
      </c>
      <c r="E2" s="106">
        <v>1996</v>
      </c>
      <c r="F2" s="106">
        <v>1997</v>
      </c>
      <c r="G2" s="106">
        <v>1998</v>
      </c>
      <c r="H2" s="106">
        <v>1999</v>
      </c>
      <c r="I2" s="106">
        <v>2000</v>
      </c>
      <c r="J2" s="106">
        <v>2001</v>
      </c>
      <c r="K2" s="106">
        <v>2002</v>
      </c>
      <c r="L2" s="106">
        <v>2003</v>
      </c>
      <c r="M2" s="106">
        <v>2004</v>
      </c>
      <c r="N2" s="106">
        <v>2005</v>
      </c>
      <c r="O2" s="106">
        <v>2006</v>
      </c>
      <c r="P2" s="106">
        <v>2007</v>
      </c>
      <c r="Q2" s="106">
        <v>2008</v>
      </c>
      <c r="R2" s="106">
        <v>2009</v>
      </c>
      <c r="S2" s="106">
        <v>2010</v>
      </c>
      <c r="T2" s="106">
        <v>2011</v>
      </c>
      <c r="U2" s="106">
        <v>2012</v>
      </c>
      <c r="V2" s="106">
        <v>2013</v>
      </c>
      <c r="W2" s="143" t="s">
        <v>351</v>
      </c>
      <c r="X2" s="106">
        <v>2015</v>
      </c>
      <c r="Y2" s="143" t="s">
        <v>363</v>
      </c>
      <c r="Z2" s="106">
        <v>2017</v>
      </c>
      <c r="AA2" s="106">
        <v>2018</v>
      </c>
    </row>
    <row r="3" spans="1:27" x14ac:dyDescent="0.2">
      <c r="C3" s="4"/>
      <c r="D3" s="4"/>
      <c r="E3" s="4"/>
      <c r="F3" s="4"/>
      <c r="G3" s="4"/>
      <c r="H3" s="4"/>
      <c r="N3" s="12"/>
      <c r="P3" s="12"/>
      <c r="Q3" s="12"/>
      <c r="R3" s="12"/>
      <c r="S3" s="12"/>
      <c r="T3" s="12"/>
      <c r="AA3" s="12" t="s">
        <v>48</v>
      </c>
    </row>
    <row r="4" spans="1:27" ht="18" x14ac:dyDescent="0.2">
      <c r="A4" s="110" t="s">
        <v>239</v>
      </c>
      <c r="B4" s="110"/>
      <c r="C4" s="110"/>
      <c r="D4" s="110"/>
      <c r="E4" s="110"/>
      <c r="F4" s="110"/>
      <c r="G4" s="110"/>
      <c r="H4" s="110"/>
    </row>
    <row r="5" spans="1:27" ht="15" x14ac:dyDescent="0.2">
      <c r="A5" s="14"/>
      <c r="B5" s="14" t="s">
        <v>53</v>
      </c>
      <c r="C5" s="14"/>
      <c r="D5" s="186">
        <v>232</v>
      </c>
      <c r="E5" s="186">
        <v>244</v>
      </c>
      <c r="F5" s="186">
        <v>247</v>
      </c>
      <c r="G5" s="186">
        <v>247</v>
      </c>
      <c r="H5" s="186">
        <v>250.64</v>
      </c>
      <c r="I5" s="44">
        <v>259.702</v>
      </c>
      <c r="J5" s="44">
        <v>255.87899999999999</v>
      </c>
      <c r="K5" s="44">
        <v>268.15600000000001</v>
      </c>
      <c r="L5" s="44">
        <v>280.76499999999999</v>
      </c>
      <c r="M5" s="44">
        <v>286.01600000000002</v>
      </c>
      <c r="N5" s="44">
        <v>275.35899999999998</v>
      </c>
      <c r="O5" s="45">
        <v>286</v>
      </c>
      <c r="P5" s="45">
        <v>265</v>
      </c>
      <c r="Q5" s="45">
        <v>264</v>
      </c>
      <c r="R5" s="45">
        <v>253</v>
      </c>
      <c r="S5" s="45">
        <v>255</v>
      </c>
      <c r="T5" s="45">
        <v>258</v>
      </c>
      <c r="U5" s="45">
        <v>263</v>
      </c>
      <c r="V5" s="45">
        <v>260</v>
      </c>
      <c r="W5" s="45">
        <v>264</v>
      </c>
      <c r="X5" s="45">
        <v>263</v>
      </c>
      <c r="Y5" s="45">
        <v>273</v>
      </c>
      <c r="Z5" s="45">
        <v>267</v>
      </c>
      <c r="AA5" s="45">
        <v>271</v>
      </c>
    </row>
    <row r="6" spans="1:27" ht="15" x14ac:dyDescent="0.2">
      <c r="A6" s="14"/>
      <c r="B6" s="14" t="s">
        <v>54</v>
      </c>
      <c r="C6" s="14"/>
      <c r="D6" s="186">
        <v>759</v>
      </c>
      <c r="E6" s="186">
        <v>786</v>
      </c>
      <c r="F6" s="186">
        <v>807</v>
      </c>
      <c r="G6" s="186">
        <v>816</v>
      </c>
      <c r="H6" s="186">
        <v>822.327</v>
      </c>
      <c r="I6" s="44">
        <v>746.61400000000003</v>
      </c>
      <c r="J6" s="44">
        <v>754.08500000000004</v>
      </c>
      <c r="K6" s="44">
        <v>825.18</v>
      </c>
      <c r="L6" s="44">
        <v>851.62900000000002</v>
      </c>
      <c r="M6" s="44">
        <v>846.83199999999999</v>
      </c>
      <c r="N6" s="44">
        <v>844.30100000000004</v>
      </c>
      <c r="O6" s="45">
        <v>866</v>
      </c>
      <c r="P6" s="45">
        <v>840</v>
      </c>
      <c r="Q6" s="45">
        <v>820</v>
      </c>
      <c r="R6" s="45">
        <v>829</v>
      </c>
      <c r="S6" s="45">
        <v>822</v>
      </c>
      <c r="T6" s="45">
        <v>824</v>
      </c>
      <c r="U6" s="45">
        <v>861</v>
      </c>
      <c r="V6" s="45">
        <v>872</v>
      </c>
      <c r="W6" s="45">
        <v>902</v>
      </c>
      <c r="X6" s="45">
        <v>908</v>
      </c>
      <c r="Y6" s="45">
        <v>948</v>
      </c>
      <c r="Z6" s="45">
        <v>1040</v>
      </c>
      <c r="AA6" s="45">
        <v>952</v>
      </c>
    </row>
    <row r="7" spans="1:27" ht="18" x14ac:dyDescent="0.2">
      <c r="A7" s="14"/>
      <c r="B7" s="14" t="s">
        <v>304</v>
      </c>
      <c r="C7" s="14"/>
      <c r="D7" s="186">
        <v>273</v>
      </c>
      <c r="E7" s="186">
        <v>283</v>
      </c>
      <c r="F7" s="186">
        <v>291</v>
      </c>
      <c r="G7" s="186">
        <v>294</v>
      </c>
      <c r="H7" s="186">
        <v>297.64699999999999</v>
      </c>
      <c r="I7" s="44">
        <v>297.19799999999998</v>
      </c>
      <c r="J7" s="44">
        <v>268.56200000000001</v>
      </c>
      <c r="K7" s="44">
        <v>297.95499999999998</v>
      </c>
      <c r="L7" s="44">
        <v>293.46100000000001</v>
      </c>
      <c r="M7" s="44">
        <v>299.82400000000001</v>
      </c>
      <c r="N7" s="44">
        <v>292.14999999999998</v>
      </c>
      <c r="O7" s="45">
        <v>341</v>
      </c>
      <c r="P7" s="45">
        <v>319</v>
      </c>
      <c r="Q7" s="45">
        <v>328</v>
      </c>
      <c r="R7" s="45">
        <v>324</v>
      </c>
      <c r="S7" s="45">
        <v>335</v>
      </c>
      <c r="T7" s="45">
        <v>334</v>
      </c>
      <c r="U7" s="45">
        <v>343</v>
      </c>
      <c r="V7" s="45">
        <v>357</v>
      </c>
      <c r="W7" s="45">
        <v>370</v>
      </c>
      <c r="X7" s="45">
        <v>358</v>
      </c>
      <c r="Y7" s="45">
        <v>367</v>
      </c>
      <c r="Z7" s="45">
        <v>372</v>
      </c>
      <c r="AA7" s="45">
        <v>364</v>
      </c>
    </row>
    <row r="8" spans="1:27" ht="18" customHeight="1" x14ac:dyDescent="0.2">
      <c r="A8" s="14"/>
      <c r="B8" s="14" t="s">
        <v>56</v>
      </c>
      <c r="C8" s="14"/>
      <c r="D8" s="186">
        <v>319</v>
      </c>
      <c r="E8" s="186">
        <v>331</v>
      </c>
      <c r="F8" s="186">
        <v>338</v>
      </c>
      <c r="G8" s="186">
        <v>336</v>
      </c>
      <c r="H8" s="186">
        <v>336.02600000000001</v>
      </c>
      <c r="I8" s="44">
        <v>321.447</v>
      </c>
      <c r="J8" s="44">
        <v>322.23599999999999</v>
      </c>
      <c r="K8" s="44">
        <v>349.18099999999998</v>
      </c>
      <c r="L8" s="44">
        <v>343.61</v>
      </c>
      <c r="M8" s="44">
        <v>352.79899999999998</v>
      </c>
      <c r="N8" s="44">
        <v>343.96199999999999</v>
      </c>
      <c r="O8" s="45">
        <v>360</v>
      </c>
      <c r="P8" s="45">
        <v>358</v>
      </c>
      <c r="Q8" s="45">
        <v>356</v>
      </c>
      <c r="R8" s="45">
        <v>359</v>
      </c>
      <c r="S8" s="45">
        <v>352</v>
      </c>
      <c r="T8" s="45">
        <v>353</v>
      </c>
      <c r="U8" s="45">
        <v>351</v>
      </c>
      <c r="V8" s="45">
        <v>355</v>
      </c>
      <c r="W8" s="45">
        <v>362</v>
      </c>
      <c r="X8" s="45">
        <v>376</v>
      </c>
      <c r="Y8" s="45">
        <v>392</v>
      </c>
      <c r="Z8" s="45">
        <v>419</v>
      </c>
      <c r="AA8" s="45">
        <v>456</v>
      </c>
    </row>
    <row r="9" spans="1:27" ht="3" customHeight="1" x14ac:dyDescent="0.2">
      <c r="A9" s="14"/>
      <c r="B9" s="14" t="s">
        <v>57</v>
      </c>
      <c r="C9" s="14"/>
      <c r="D9" s="186">
        <v>0</v>
      </c>
      <c r="E9" s="186">
        <v>0</v>
      </c>
      <c r="F9" s="186">
        <v>0</v>
      </c>
      <c r="G9" s="186">
        <v>0</v>
      </c>
      <c r="H9" s="186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5"/>
      <c r="P9" s="45"/>
      <c r="Q9" s="45"/>
      <c r="R9" s="45"/>
      <c r="S9" s="45"/>
      <c r="T9" s="45"/>
      <c r="U9" s="45"/>
      <c r="V9" s="45"/>
      <c r="W9" s="45">
        <v>0</v>
      </c>
      <c r="X9" s="45">
        <v>0</v>
      </c>
      <c r="Y9" s="45">
        <v>0</v>
      </c>
      <c r="Z9" s="45">
        <v>0</v>
      </c>
      <c r="AA9" s="45">
        <v>16</v>
      </c>
    </row>
    <row r="10" spans="1:27" ht="15" x14ac:dyDescent="0.2">
      <c r="A10" s="14"/>
      <c r="B10" s="14" t="s">
        <v>58</v>
      </c>
      <c r="C10" s="14"/>
      <c r="D10" s="186">
        <v>1061</v>
      </c>
      <c r="E10" s="186">
        <v>1105</v>
      </c>
      <c r="F10" s="186">
        <v>1138</v>
      </c>
      <c r="G10" s="186">
        <v>1162</v>
      </c>
      <c r="H10" s="186">
        <v>1164.327</v>
      </c>
      <c r="I10" s="44">
        <v>1170.2059999999999</v>
      </c>
      <c r="J10" s="44">
        <v>1184.991</v>
      </c>
      <c r="K10" s="44">
        <v>1259.942</v>
      </c>
      <c r="L10" s="44">
        <v>1230.125</v>
      </c>
      <c r="M10" s="44">
        <v>1235.6859999999999</v>
      </c>
      <c r="N10" s="44">
        <v>1257.981</v>
      </c>
      <c r="O10" s="45">
        <v>1241</v>
      </c>
      <c r="P10" s="45">
        <v>1299</v>
      </c>
      <c r="Q10" s="45">
        <v>1302</v>
      </c>
      <c r="R10" s="45">
        <v>1290</v>
      </c>
      <c r="S10" s="45">
        <v>1274</v>
      </c>
      <c r="T10" s="45">
        <v>1270</v>
      </c>
      <c r="U10" s="45">
        <v>1252</v>
      </c>
      <c r="V10" s="45">
        <v>1272</v>
      </c>
      <c r="W10" s="45">
        <v>1311</v>
      </c>
      <c r="X10" s="45">
        <v>1349</v>
      </c>
      <c r="Y10" s="45">
        <v>1387</v>
      </c>
      <c r="Z10" s="45">
        <v>1467</v>
      </c>
      <c r="AA10" s="45">
        <v>1444</v>
      </c>
    </row>
    <row r="11" spans="1:27" ht="15" x14ac:dyDescent="0.2">
      <c r="A11" s="14"/>
      <c r="B11" s="14" t="s">
        <v>59</v>
      </c>
      <c r="C11" s="14"/>
      <c r="D11" s="186">
        <v>170</v>
      </c>
      <c r="E11" s="186">
        <v>169</v>
      </c>
      <c r="F11" s="186">
        <v>167</v>
      </c>
      <c r="G11" s="186">
        <v>167</v>
      </c>
      <c r="H11" s="186">
        <v>163.62899999999999</v>
      </c>
      <c r="I11" s="44">
        <v>165.244</v>
      </c>
      <c r="J11" s="44">
        <v>171.76300000000001</v>
      </c>
      <c r="K11" s="44">
        <v>171.291</v>
      </c>
      <c r="L11" s="44">
        <v>172.851</v>
      </c>
      <c r="M11" s="44">
        <v>186.476</v>
      </c>
      <c r="N11" s="44">
        <v>183.655</v>
      </c>
      <c r="O11" s="45">
        <v>187</v>
      </c>
      <c r="P11" s="45">
        <v>187</v>
      </c>
      <c r="Q11" s="45">
        <v>179</v>
      </c>
      <c r="R11" s="45">
        <v>182</v>
      </c>
      <c r="S11" s="45">
        <v>180</v>
      </c>
      <c r="T11" s="45">
        <v>178</v>
      </c>
      <c r="U11" s="45">
        <v>186</v>
      </c>
      <c r="V11" s="45">
        <v>182</v>
      </c>
      <c r="W11" s="45">
        <v>169</v>
      </c>
      <c r="X11" s="45">
        <v>168</v>
      </c>
      <c r="Y11" s="45">
        <v>173</v>
      </c>
      <c r="Z11" s="45">
        <v>171</v>
      </c>
      <c r="AA11" s="45">
        <v>174</v>
      </c>
    </row>
    <row r="12" spans="1:27" ht="18" x14ac:dyDescent="0.2">
      <c r="A12" s="14"/>
      <c r="B12" s="14" t="s">
        <v>313</v>
      </c>
      <c r="C12" s="14"/>
      <c r="D12" s="186">
        <v>255</v>
      </c>
      <c r="E12" s="186">
        <v>266</v>
      </c>
      <c r="F12" s="186">
        <v>275</v>
      </c>
      <c r="G12" s="186">
        <v>278</v>
      </c>
      <c r="H12" s="186">
        <v>283.274</v>
      </c>
      <c r="I12" s="44">
        <v>303.065</v>
      </c>
      <c r="J12" s="44">
        <v>323.51499999999999</v>
      </c>
      <c r="K12" s="44">
        <v>338.79599999999999</v>
      </c>
      <c r="L12" s="44">
        <v>356.78300000000002</v>
      </c>
      <c r="M12" s="44">
        <v>363.47500000000002</v>
      </c>
      <c r="N12" s="44">
        <v>312.06099999999998</v>
      </c>
      <c r="O12" s="45">
        <v>361</v>
      </c>
      <c r="P12" s="45">
        <v>372</v>
      </c>
      <c r="Q12" s="45">
        <v>368</v>
      </c>
      <c r="R12" s="45">
        <v>375</v>
      </c>
      <c r="S12" s="45">
        <v>366</v>
      </c>
      <c r="T12" s="45">
        <v>365</v>
      </c>
      <c r="U12" s="45">
        <v>365</v>
      </c>
      <c r="V12" s="45">
        <v>359</v>
      </c>
      <c r="W12" s="45">
        <v>374</v>
      </c>
      <c r="X12" s="45">
        <v>369</v>
      </c>
      <c r="Y12" s="45">
        <v>352</v>
      </c>
      <c r="Z12" s="45">
        <v>349</v>
      </c>
      <c r="AA12" s="45">
        <v>381</v>
      </c>
    </row>
    <row r="13" spans="1:27" ht="3" customHeight="1" x14ac:dyDescent="0.2">
      <c r="A13" s="14"/>
      <c r="B13" s="14" t="s">
        <v>61</v>
      </c>
      <c r="C13" s="14"/>
      <c r="D13" s="186">
        <v>0</v>
      </c>
      <c r="E13" s="186">
        <v>0</v>
      </c>
      <c r="F13" s="186">
        <v>0</v>
      </c>
      <c r="G13" s="186">
        <v>0</v>
      </c>
      <c r="H13" s="186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5"/>
      <c r="P13" s="45"/>
      <c r="Q13" s="45"/>
      <c r="R13" s="45"/>
      <c r="S13" s="45"/>
      <c r="T13" s="45"/>
      <c r="U13" s="45"/>
      <c r="V13" s="45"/>
      <c r="W13" s="45">
        <v>0</v>
      </c>
      <c r="X13" s="45">
        <v>0</v>
      </c>
      <c r="Y13" s="45">
        <v>0</v>
      </c>
      <c r="Z13" s="45">
        <v>0</v>
      </c>
      <c r="AA13" s="45">
        <v>0</v>
      </c>
    </row>
    <row r="14" spans="1:27" ht="15" x14ac:dyDescent="0.2">
      <c r="A14" s="14"/>
      <c r="B14" s="14" t="s">
        <v>62</v>
      </c>
      <c r="C14" s="14"/>
      <c r="D14" s="186">
        <v>268</v>
      </c>
      <c r="E14" s="186">
        <v>281</v>
      </c>
      <c r="F14" s="186">
        <v>292</v>
      </c>
      <c r="G14" s="186">
        <v>295</v>
      </c>
      <c r="H14" s="186">
        <v>302.50799999999998</v>
      </c>
      <c r="I14" s="44">
        <v>307.14499999999998</v>
      </c>
      <c r="J14" s="44">
        <v>320.97699999999998</v>
      </c>
      <c r="K14" s="44">
        <v>324.08300000000003</v>
      </c>
      <c r="L14" s="44">
        <v>344.334</v>
      </c>
      <c r="M14" s="44">
        <v>360.71800000000002</v>
      </c>
      <c r="N14" s="44">
        <v>377.685</v>
      </c>
      <c r="O14" s="45">
        <v>390</v>
      </c>
      <c r="P14" s="45">
        <v>409</v>
      </c>
      <c r="Q14" s="45">
        <v>372</v>
      </c>
      <c r="R14" s="45">
        <v>359</v>
      </c>
      <c r="S14" s="45">
        <v>354</v>
      </c>
      <c r="T14" s="45">
        <v>355</v>
      </c>
      <c r="U14" s="45">
        <v>349</v>
      </c>
      <c r="V14" s="45">
        <v>349</v>
      </c>
      <c r="W14" s="45">
        <v>359</v>
      </c>
      <c r="X14" s="45">
        <v>362</v>
      </c>
      <c r="Y14" s="45">
        <v>391</v>
      </c>
      <c r="Z14" s="45">
        <v>414</v>
      </c>
      <c r="AA14" s="45">
        <v>407</v>
      </c>
    </row>
    <row r="15" spans="1:27" ht="15" x14ac:dyDescent="0.2">
      <c r="A15" s="14"/>
      <c r="B15" s="14" t="s">
        <v>63</v>
      </c>
      <c r="C15" s="14"/>
      <c r="D15" s="186">
        <v>77</v>
      </c>
      <c r="E15" s="186">
        <v>81</v>
      </c>
      <c r="F15" s="186">
        <v>85</v>
      </c>
      <c r="G15" s="186">
        <v>87</v>
      </c>
      <c r="H15" s="186">
        <v>88.947000000000003</v>
      </c>
      <c r="I15" s="44">
        <v>110.245</v>
      </c>
      <c r="J15" s="44">
        <v>113.496</v>
      </c>
      <c r="K15" s="44">
        <v>116.334</v>
      </c>
      <c r="L15" s="44">
        <v>117.968</v>
      </c>
      <c r="M15" s="44">
        <v>123.971</v>
      </c>
      <c r="N15" s="44">
        <v>116.20699999999999</v>
      </c>
      <c r="O15" s="45">
        <v>154</v>
      </c>
      <c r="P15" s="45">
        <v>177</v>
      </c>
      <c r="Q15" s="45">
        <v>175</v>
      </c>
      <c r="R15" s="45">
        <v>181</v>
      </c>
      <c r="S15" s="45">
        <v>172</v>
      </c>
      <c r="T15" s="45">
        <v>208</v>
      </c>
      <c r="U15" s="45">
        <v>205</v>
      </c>
      <c r="V15" s="45">
        <v>209</v>
      </c>
      <c r="W15" s="45">
        <v>214</v>
      </c>
      <c r="X15" s="45">
        <v>230</v>
      </c>
      <c r="Y15" s="45">
        <v>237</v>
      </c>
      <c r="Z15" s="45">
        <v>234</v>
      </c>
      <c r="AA15" s="45">
        <v>288</v>
      </c>
    </row>
    <row r="16" spans="1:27" ht="15" x14ac:dyDescent="0.2">
      <c r="A16" s="14"/>
      <c r="B16" s="14" t="s">
        <v>64</v>
      </c>
      <c r="C16" s="14"/>
      <c r="D16" s="186">
        <v>515</v>
      </c>
      <c r="E16" s="186">
        <v>544</v>
      </c>
      <c r="F16" s="186">
        <v>569</v>
      </c>
      <c r="G16" s="186">
        <v>586</v>
      </c>
      <c r="H16" s="186">
        <v>602.18100000000004</v>
      </c>
      <c r="I16" s="44">
        <v>598.875</v>
      </c>
      <c r="J16" s="44">
        <v>623.64</v>
      </c>
      <c r="K16" s="44">
        <v>651.30700000000002</v>
      </c>
      <c r="L16" s="44">
        <v>669.76400000000001</v>
      </c>
      <c r="M16" s="44">
        <v>682.55600000000004</v>
      </c>
      <c r="N16" s="44">
        <v>688.03</v>
      </c>
      <c r="O16" s="45">
        <v>682</v>
      </c>
      <c r="P16" s="45">
        <v>714</v>
      </c>
      <c r="Q16" s="45">
        <v>686</v>
      </c>
      <c r="R16" s="45">
        <v>725</v>
      </c>
      <c r="S16" s="45">
        <v>677</v>
      </c>
      <c r="T16" s="45">
        <v>712</v>
      </c>
      <c r="U16" s="45">
        <v>700</v>
      </c>
      <c r="V16" s="45">
        <v>719</v>
      </c>
      <c r="W16" s="45">
        <v>715</v>
      </c>
      <c r="X16" s="45">
        <v>755</v>
      </c>
      <c r="Y16" s="45">
        <v>779</v>
      </c>
      <c r="Z16" s="45">
        <v>777</v>
      </c>
      <c r="AA16" s="45">
        <v>933</v>
      </c>
    </row>
    <row r="17" spans="1:27" ht="0.75" customHeight="1" x14ac:dyDescent="0.2">
      <c r="A17" s="14"/>
      <c r="B17" s="21" t="s">
        <v>206</v>
      </c>
      <c r="C17" s="14"/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5"/>
      <c r="P17" s="45"/>
      <c r="Q17" s="45"/>
      <c r="R17" s="45"/>
      <c r="S17" s="45"/>
      <c r="T17" s="45"/>
      <c r="U17" s="45"/>
      <c r="V17" s="45"/>
      <c r="W17" s="45">
        <v>0</v>
      </c>
      <c r="X17" s="45">
        <v>0</v>
      </c>
      <c r="Y17" s="45">
        <v>0</v>
      </c>
      <c r="Z17" s="45">
        <v>0</v>
      </c>
      <c r="AA17" s="45">
        <v>0</v>
      </c>
    </row>
    <row r="18" spans="1:27" ht="15" x14ac:dyDescent="0.2">
      <c r="A18" s="14"/>
      <c r="B18" s="14" t="s">
        <v>65</v>
      </c>
      <c r="C18" s="14"/>
      <c r="D18" s="186">
        <v>390</v>
      </c>
      <c r="E18" s="186">
        <v>415</v>
      </c>
      <c r="F18" s="186">
        <v>438</v>
      </c>
      <c r="G18" s="186">
        <v>458</v>
      </c>
      <c r="H18" s="186">
        <v>483.31599999999997</v>
      </c>
      <c r="I18" s="44">
        <v>485.14</v>
      </c>
      <c r="J18" s="44">
        <v>503.7</v>
      </c>
      <c r="K18" s="44">
        <v>502.79</v>
      </c>
      <c r="L18" s="44">
        <v>503.42700000000002</v>
      </c>
      <c r="M18" s="44">
        <v>542.02700000000004</v>
      </c>
      <c r="N18" s="44">
        <v>533.95699999999999</v>
      </c>
      <c r="O18" s="45">
        <v>560</v>
      </c>
      <c r="P18" s="45">
        <v>571</v>
      </c>
      <c r="Q18" s="45">
        <v>567</v>
      </c>
      <c r="R18" s="45">
        <v>550</v>
      </c>
      <c r="S18" s="45">
        <v>531</v>
      </c>
      <c r="T18" s="45">
        <v>537</v>
      </c>
      <c r="U18" s="45">
        <v>577</v>
      </c>
      <c r="V18" s="45">
        <v>580</v>
      </c>
      <c r="W18" s="45">
        <v>581</v>
      </c>
      <c r="X18" s="45">
        <v>608</v>
      </c>
      <c r="Y18" s="45">
        <v>647</v>
      </c>
      <c r="Z18" s="45">
        <v>639</v>
      </c>
      <c r="AA18" s="45">
        <v>649</v>
      </c>
    </row>
    <row r="19" spans="1:27" ht="15" x14ac:dyDescent="0.2">
      <c r="A19" s="14"/>
      <c r="B19" s="14" t="s">
        <v>66</v>
      </c>
      <c r="C19" s="14"/>
      <c r="D19" s="186">
        <v>644</v>
      </c>
      <c r="E19" s="186">
        <v>673</v>
      </c>
      <c r="F19" s="186">
        <v>701</v>
      </c>
      <c r="G19" s="186">
        <v>710</v>
      </c>
      <c r="H19" s="186">
        <v>729.39700000000005</v>
      </c>
      <c r="I19" s="44">
        <v>713.68399999999997</v>
      </c>
      <c r="J19" s="44">
        <v>738.39200000000005</v>
      </c>
      <c r="K19" s="44">
        <v>824.19</v>
      </c>
      <c r="L19" s="44">
        <v>837.16800000000001</v>
      </c>
      <c r="M19" s="44">
        <v>866.11599999999999</v>
      </c>
      <c r="N19" s="44">
        <v>821.52099999999996</v>
      </c>
      <c r="O19" s="45">
        <v>870</v>
      </c>
      <c r="P19" s="45">
        <v>889</v>
      </c>
      <c r="Q19" s="45">
        <v>868</v>
      </c>
      <c r="R19" s="45">
        <v>879</v>
      </c>
      <c r="S19" s="45">
        <v>848</v>
      </c>
      <c r="T19" s="45">
        <v>839</v>
      </c>
      <c r="U19" s="45">
        <v>820</v>
      </c>
      <c r="V19" s="45">
        <v>833</v>
      </c>
      <c r="W19" s="45">
        <v>842</v>
      </c>
      <c r="X19" s="45">
        <v>841</v>
      </c>
      <c r="Y19" s="45">
        <v>878</v>
      </c>
      <c r="Z19" s="45">
        <v>895</v>
      </c>
      <c r="AA19" s="45">
        <v>1023</v>
      </c>
    </row>
    <row r="20" spans="1:27" ht="18" x14ac:dyDescent="0.2">
      <c r="A20" s="14"/>
      <c r="B20" s="14" t="s">
        <v>314</v>
      </c>
      <c r="C20" s="14"/>
      <c r="D20" s="186">
        <v>984</v>
      </c>
      <c r="E20" s="186">
        <v>1048</v>
      </c>
      <c r="F20" s="186">
        <v>1104</v>
      </c>
      <c r="G20" s="186">
        <v>1164</v>
      </c>
      <c r="H20" s="186">
        <v>1182.6110000000001</v>
      </c>
      <c r="I20" s="44">
        <v>1146.4739999999999</v>
      </c>
      <c r="J20" s="44">
        <v>1184.941</v>
      </c>
      <c r="K20" s="44">
        <v>1214.086</v>
      </c>
      <c r="L20" s="44">
        <v>1205.7639999999999</v>
      </c>
      <c r="M20" s="44">
        <v>1277.422</v>
      </c>
      <c r="N20" s="44">
        <v>1299.98</v>
      </c>
      <c r="O20" s="45">
        <v>1241</v>
      </c>
      <c r="P20" s="45">
        <v>1259</v>
      </c>
      <c r="Q20" s="45">
        <v>1305</v>
      </c>
      <c r="R20" s="45">
        <v>1302</v>
      </c>
      <c r="S20" s="45">
        <v>1288</v>
      </c>
      <c r="T20" s="45">
        <v>1313</v>
      </c>
      <c r="U20" s="45">
        <v>1481</v>
      </c>
      <c r="V20" s="45">
        <v>1522</v>
      </c>
      <c r="W20" s="45">
        <v>1510</v>
      </c>
      <c r="X20" s="45">
        <v>1499</v>
      </c>
      <c r="Y20" s="45">
        <v>1548</v>
      </c>
      <c r="Z20" s="45">
        <v>1572</v>
      </c>
      <c r="AA20" s="45">
        <v>1543</v>
      </c>
    </row>
    <row r="21" spans="1:27" ht="15" x14ac:dyDescent="0.2">
      <c r="A21" s="14"/>
      <c r="B21" s="14" t="s">
        <v>68</v>
      </c>
      <c r="C21" s="14"/>
      <c r="D21" s="186">
        <v>1270</v>
      </c>
      <c r="E21" s="186">
        <v>1317</v>
      </c>
      <c r="F21" s="186">
        <v>1347</v>
      </c>
      <c r="G21" s="186">
        <v>1350</v>
      </c>
      <c r="H21" s="186">
        <v>1374.6479999999999</v>
      </c>
      <c r="I21" s="44">
        <v>1345.6110000000001</v>
      </c>
      <c r="J21" s="44">
        <v>1391.0530000000001</v>
      </c>
      <c r="K21" s="44">
        <v>1464.576</v>
      </c>
      <c r="L21" s="44">
        <v>1475.9860000000001</v>
      </c>
      <c r="M21" s="44">
        <v>1464.49</v>
      </c>
      <c r="N21" s="44">
        <v>1468.1759999999999</v>
      </c>
      <c r="O21" s="45">
        <v>1503</v>
      </c>
      <c r="P21" s="45">
        <v>1525</v>
      </c>
      <c r="Q21" s="45">
        <v>1519</v>
      </c>
      <c r="R21" s="45">
        <v>1556</v>
      </c>
      <c r="S21" s="45">
        <v>1530</v>
      </c>
      <c r="T21" s="45">
        <v>1535</v>
      </c>
      <c r="U21" s="45">
        <v>1528</v>
      </c>
      <c r="V21" s="45">
        <v>1546</v>
      </c>
      <c r="W21" s="45">
        <v>1557</v>
      </c>
      <c r="X21" s="45">
        <v>1614</v>
      </c>
      <c r="Y21" s="45">
        <v>1675</v>
      </c>
      <c r="Z21" s="45">
        <v>1720</v>
      </c>
      <c r="AA21" s="45">
        <v>1732</v>
      </c>
    </row>
    <row r="22" spans="1:27" ht="15" x14ac:dyDescent="0.2">
      <c r="A22" s="14"/>
      <c r="B22" s="14" t="s">
        <v>69</v>
      </c>
      <c r="C22" s="14"/>
      <c r="D22" s="186">
        <v>64.046000000000006</v>
      </c>
      <c r="E22" s="186">
        <v>66</v>
      </c>
      <c r="F22" s="186">
        <v>67</v>
      </c>
      <c r="G22" s="186">
        <v>67</v>
      </c>
      <c r="H22" s="186">
        <v>67.863</v>
      </c>
      <c r="I22" s="44">
        <v>70.254999999999995</v>
      </c>
      <c r="J22" s="44">
        <v>72.674999999999997</v>
      </c>
      <c r="K22" s="44">
        <v>73.774000000000001</v>
      </c>
      <c r="L22" s="44">
        <v>75.587999999999994</v>
      </c>
      <c r="M22" s="44">
        <v>79.757999999999996</v>
      </c>
      <c r="N22" s="44">
        <v>78.106999999999999</v>
      </c>
      <c r="O22" s="45">
        <v>80</v>
      </c>
      <c r="P22" s="45">
        <v>78</v>
      </c>
      <c r="Q22" s="45">
        <v>76</v>
      </c>
      <c r="R22" s="45">
        <v>75</v>
      </c>
      <c r="S22" s="45">
        <v>72</v>
      </c>
      <c r="T22" s="45">
        <v>72</v>
      </c>
      <c r="U22" s="45">
        <v>71</v>
      </c>
      <c r="V22" s="45">
        <v>71</v>
      </c>
      <c r="W22" s="45">
        <v>72</v>
      </c>
      <c r="X22" s="45">
        <v>73</v>
      </c>
      <c r="Y22" s="45">
        <v>75</v>
      </c>
      <c r="Z22" s="45">
        <v>67</v>
      </c>
      <c r="AA22" s="45">
        <v>68</v>
      </c>
    </row>
    <row r="23" spans="1:27" ht="15" x14ac:dyDescent="0.2">
      <c r="A23" s="14"/>
      <c r="B23" s="14" t="s">
        <v>70</v>
      </c>
      <c r="C23" s="14"/>
      <c r="D23" s="186">
        <v>127</v>
      </c>
      <c r="E23" s="186">
        <v>132</v>
      </c>
      <c r="F23" s="186">
        <v>135</v>
      </c>
      <c r="G23" s="186">
        <v>136</v>
      </c>
      <c r="H23" s="186">
        <v>154.08099999999999</v>
      </c>
      <c r="I23" s="44">
        <v>153.178</v>
      </c>
      <c r="J23" s="44">
        <v>154.399</v>
      </c>
      <c r="K23" s="44">
        <v>141.51300000000001</v>
      </c>
      <c r="L23" s="44">
        <v>141.84200000000001</v>
      </c>
      <c r="M23" s="44">
        <v>141.42599999999999</v>
      </c>
      <c r="N23" s="44">
        <v>140.66800000000001</v>
      </c>
      <c r="O23" s="45">
        <v>142</v>
      </c>
      <c r="P23" s="45">
        <v>142</v>
      </c>
      <c r="Q23" s="45">
        <v>140</v>
      </c>
      <c r="R23" s="45">
        <v>141</v>
      </c>
      <c r="S23" s="45">
        <v>135</v>
      </c>
      <c r="T23" s="45">
        <v>136</v>
      </c>
      <c r="U23" s="45">
        <v>140</v>
      </c>
      <c r="V23" s="45">
        <v>138</v>
      </c>
      <c r="W23" s="45">
        <v>143</v>
      </c>
      <c r="X23" s="45">
        <v>136</v>
      </c>
      <c r="Y23" s="45">
        <v>141</v>
      </c>
      <c r="Z23" s="45">
        <v>143</v>
      </c>
      <c r="AA23" s="45">
        <v>145</v>
      </c>
    </row>
    <row r="24" spans="1:27" ht="15" x14ac:dyDescent="0.2">
      <c r="A24" s="14"/>
      <c r="B24" s="14" t="s">
        <v>71</v>
      </c>
      <c r="C24" s="14"/>
      <c r="D24" s="186">
        <v>230</v>
      </c>
      <c r="E24" s="186">
        <v>239</v>
      </c>
      <c r="F24" s="186">
        <v>245</v>
      </c>
      <c r="G24" s="186">
        <v>247</v>
      </c>
      <c r="H24" s="186">
        <v>250.697</v>
      </c>
      <c r="I24" s="44">
        <v>244.024</v>
      </c>
      <c r="J24" s="44">
        <v>254.21</v>
      </c>
      <c r="K24" s="44">
        <v>281.435</v>
      </c>
      <c r="L24" s="44">
        <v>278.113</v>
      </c>
      <c r="M24" s="44">
        <v>280.36</v>
      </c>
      <c r="N24" s="44">
        <v>283.26</v>
      </c>
      <c r="O24" s="45">
        <v>270</v>
      </c>
      <c r="P24" s="45">
        <v>277</v>
      </c>
      <c r="Q24" s="45">
        <v>272</v>
      </c>
      <c r="R24" s="45">
        <v>269</v>
      </c>
      <c r="S24" s="45">
        <v>263</v>
      </c>
      <c r="T24" s="45">
        <v>264</v>
      </c>
      <c r="U24" s="45">
        <v>265</v>
      </c>
      <c r="V24" s="45">
        <v>266</v>
      </c>
      <c r="W24" s="45">
        <v>270</v>
      </c>
      <c r="X24" s="45">
        <v>274</v>
      </c>
      <c r="Y24" s="45">
        <v>286</v>
      </c>
      <c r="Z24" s="45">
        <v>287</v>
      </c>
      <c r="AA24" s="45">
        <v>299</v>
      </c>
    </row>
    <row r="25" spans="1:27" ht="15" x14ac:dyDescent="0.2">
      <c r="A25" s="14"/>
      <c r="B25" s="14" t="s">
        <v>72</v>
      </c>
      <c r="C25" s="14"/>
      <c r="D25" s="186">
        <v>278</v>
      </c>
      <c r="E25" s="186">
        <v>287</v>
      </c>
      <c r="F25" s="186">
        <v>293</v>
      </c>
      <c r="G25" s="186">
        <v>294</v>
      </c>
      <c r="H25" s="186">
        <v>282.47899999999998</v>
      </c>
      <c r="I25" s="44">
        <v>282.81299999999999</v>
      </c>
      <c r="J25" s="44">
        <v>275.73899999999998</v>
      </c>
      <c r="K25" s="44">
        <v>247.91</v>
      </c>
      <c r="L25" s="44">
        <v>256.16000000000003</v>
      </c>
      <c r="M25" s="44">
        <v>272.31700000000001</v>
      </c>
      <c r="N25" s="44">
        <v>275.83</v>
      </c>
      <c r="O25" s="45">
        <v>319</v>
      </c>
      <c r="P25" s="45">
        <v>326</v>
      </c>
      <c r="Q25" s="45">
        <v>330</v>
      </c>
      <c r="R25" s="45">
        <v>326</v>
      </c>
      <c r="S25" s="45">
        <v>318</v>
      </c>
      <c r="T25" s="45">
        <v>317</v>
      </c>
      <c r="U25" s="45">
        <v>309</v>
      </c>
      <c r="V25" s="45">
        <v>308</v>
      </c>
      <c r="W25" s="45">
        <v>316</v>
      </c>
      <c r="X25" s="45">
        <v>320</v>
      </c>
      <c r="Y25" s="45">
        <v>326</v>
      </c>
      <c r="Z25" s="45">
        <v>319</v>
      </c>
      <c r="AA25" s="45">
        <v>316</v>
      </c>
    </row>
    <row r="26" spans="1:27" ht="15" x14ac:dyDescent="0.2">
      <c r="A26" s="14"/>
      <c r="B26" s="14" t="s">
        <v>73</v>
      </c>
      <c r="C26" s="14"/>
      <c r="D26" s="186">
        <v>938</v>
      </c>
      <c r="E26" s="186">
        <v>976</v>
      </c>
      <c r="F26" s="186">
        <v>1007</v>
      </c>
      <c r="G26" s="186">
        <v>1033</v>
      </c>
      <c r="H26" s="186">
        <v>1043.931</v>
      </c>
      <c r="I26" s="44">
        <v>1051.962</v>
      </c>
      <c r="J26" s="44">
        <v>1083.9290000000001</v>
      </c>
      <c r="K26" s="44">
        <v>1096.204</v>
      </c>
      <c r="L26" s="44">
        <v>1099.5709999999999</v>
      </c>
      <c r="M26" s="44">
        <v>1134.441</v>
      </c>
      <c r="N26" s="44">
        <v>1133.21</v>
      </c>
      <c r="O26" s="45">
        <v>1114</v>
      </c>
      <c r="P26" s="45">
        <v>1143</v>
      </c>
      <c r="Q26" s="45">
        <v>1166</v>
      </c>
      <c r="R26" s="45">
        <v>1154</v>
      </c>
      <c r="S26" s="45">
        <v>1161</v>
      </c>
      <c r="T26" s="45">
        <v>1129</v>
      </c>
      <c r="U26" s="45">
        <v>1414</v>
      </c>
      <c r="V26" s="45">
        <v>1402</v>
      </c>
      <c r="W26" s="45">
        <v>1253</v>
      </c>
      <c r="X26" s="45">
        <v>1191</v>
      </c>
      <c r="Y26" s="45">
        <v>1217</v>
      </c>
      <c r="Z26" s="45">
        <v>1289</v>
      </c>
      <c r="AA26" s="45">
        <v>1323</v>
      </c>
    </row>
    <row r="27" spans="1:27" ht="2.25" customHeight="1" x14ac:dyDescent="0.2">
      <c r="A27" s="14"/>
      <c r="B27" s="14" t="s">
        <v>74</v>
      </c>
      <c r="C27" s="14"/>
      <c r="D27" s="186">
        <v>0</v>
      </c>
      <c r="E27" s="186">
        <v>0</v>
      </c>
      <c r="F27" s="186">
        <v>0</v>
      </c>
      <c r="G27" s="186">
        <v>0</v>
      </c>
      <c r="H27" s="186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5"/>
      <c r="P27" s="45"/>
      <c r="Q27" s="45"/>
      <c r="R27" s="45"/>
      <c r="S27" s="45"/>
      <c r="T27" s="45"/>
      <c r="U27" s="45"/>
      <c r="V27" s="45"/>
      <c r="W27" s="45">
        <v>0</v>
      </c>
      <c r="X27" s="45">
        <v>0</v>
      </c>
      <c r="Y27" s="45">
        <v>0</v>
      </c>
      <c r="Z27" s="45">
        <v>0</v>
      </c>
      <c r="AA27" s="45">
        <v>0</v>
      </c>
    </row>
    <row r="28" spans="1:27" ht="15" x14ac:dyDescent="0.2">
      <c r="A28" s="14"/>
      <c r="B28" s="14" t="s">
        <v>75</v>
      </c>
      <c r="C28" s="14"/>
      <c r="D28" s="186">
        <v>1151</v>
      </c>
      <c r="E28" s="186">
        <v>1202</v>
      </c>
      <c r="F28" s="186">
        <v>1251</v>
      </c>
      <c r="G28" s="186">
        <v>1273</v>
      </c>
      <c r="H28" s="186">
        <v>1243.8209999999999</v>
      </c>
      <c r="I28" s="44">
        <v>1232.374</v>
      </c>
      <c r="J28" s="44">
        <v>1308.0050000000001</v>
      </c>
      <c r="K28" s="44">
        <v>1339.2080000000001</v>
      </c>
      <c r="L28" s="44">
        <v>1296.192</v>
      </c>
      <c r="M28" s="44">
        <v>1335.5319999999999</v>
      </c>
      <c r="N28" s="44">
        <v>1344.7919999999999</v>
      </c>
      <c r="O28" s="45">
        <v>1381</v>
      </c>
      <c r="P28" s="45">
        <v>1379</v>
      </c>
      <c r="Q28" s="45">
        <v>1345</v>
      </c>
      <c r="R28" s="45">
        <v>1332</v>
      </c>
      <c r="S28" s="45">
        <v>1299</v>
      </c>
      <c r="T28" s="45">
        <v>1324</v>
      </c>
      <c r="U28" s="45">
        <v>1296</v>
      </c>
      <c r="V28" s="45">
        <v>1322</v>
      </c>
      <c r="W28" s="45">
        <v>1363</v>
      </c>
      <c r="X28" s="45">
        <v>1381</v>
      </c>
      <c r="Y28" s="45">
        <v>1467</v>
      </c>
      <c r="Z28" s="45">
        <v>1608</v>
      </c>
      <c r="AA28" s="45">
        <v>1679</v>
      </c>
    </row>
    <row r="29" spans="1:27" ht="18" x14ac:dyDescent="0.2">
      <c r="A29" s="14"/>
      <c r="B29" s="14" t="s">
        <v>315</v>
      </c>
      <c r="C29" s="14"/>
      <c r="D29" s="186">
        <v>468</v>
      </c>
      <c r="E29" s="186">
        <v>495</v>
      </c>
      <c r="F29" s="186">
        <v>518</v>
      </c>
      <c r="G29" s="186">
        <v>539</v>
      </c>
      <c r="H29" s="186">
        <v>541.97699999999998</v>
      </c>
      <c r="I29" s="44">
        <v>520.18799999999999</v>
      </c>
      <c r="J29" s="44">
        <v>539.21799999999996</v>
      </c>
      <c r="K29" s="44">
        <v>551.16</v>
      </c>
      <c r="L29" s="44">
        <v>589.654</v>
      </c>
      <c r="M29" s="44">
        <v>610.73099999999999</v>
      </c>
      <c r="N29" s="44">
        <v>615.87599999999998</v>
      </c>
      <c r="O29" s="45">
        <v>717</v>
      </c>
      <c r="P29" s="45">
        <v>710</v>
      </c>
      <c r="Q29" s="45">
        <v>725</v>
      </c>
      <c r="R29" s="45">
        <v>711</v>
      </c>
      <c r="S29" s="45">
        <v>693</v>
      </c>
      <c r="T29" s="45">
        <v>699</v>
      </c>
      <c r="U29" s="45">
        <v>689</v>
      </c>
      <c r="V29" s="45">
        <v>703</v>
      </c>
      <c r="W29" s="45">
        <v>732</v>
      </c>
      <c r="X29" s="45">
        <v>758</v>
      </c>
      <c r="Y29" s="45">
        <v>774</v>
      </c>
      <c r="Z29" s="45">
        <v>771</v>
      </c>
      <c r="AA29" s="45">
        <v>806</v>
      </c>
    </row>
    <row r="30" spans="1:27" ht="15" x14ac:dyDescent="0.2">
      <c r="A30" s="14"/>
      <c r="B30" s="14" t="s">
        <v>77</v>
      </c>
      <c r="C30" s="14"/>
      <c r="D30" s="186">
        <v>326</v>
      </c>
      <c r="E30" s="186">
        <v>338</v>
      </c>
      <c r="F30" s="186">
        <v>345</v>
      </c>
      <c r="G30" s="186">
        <v>349</v>
      </c>
      <c r="H30" s="186">
        <v>356.12799999999999</v>
      </c>
      <c r="I30" s="44">
        <v>355.95299999999997</v>
      </c>
      <c r="J30" s="44">
        <v>353.17099999999999</v>
      </c>
      <c r="K30" s="44">
        <v>378.85</v>
      </c>
      <c r="L30" s="44">
        <v>386.084</v>
      </c>
      <c r="M30" s="44">
        <v>389.125</v>
      </c>
      <c r="N30" s="44">
        <v>391.80700000000002</v>
      </c>
      <c r="O30" s="45">
        <v>400</v>
      </c>
      <c r="P30" s="45">
        <v>400</v>
      </c>
      <c r="Q30" s="45">
        <v>383</v>
      </c>
      <c r="R30" s="45">
        <v>390</v>
      </c>
      <c r="S30" s="45">
        <v>382</v>
      </c>
      <c r="T30" s="45">
        <v>388</v>
      </c>
      <c r="U30" s="45">
        <v>386</v>
      </c>
      <c r="V30" s="45">
        <v>387</v>
      </c>
      <c r="W30" s="45">
        <v>394</v>
      </c>
      <c r="X30" s="45">
        <v>406</v>
      </c>
      <c r="Y30" s="45">
        <v>419</v>
      </c>
      <c r="Z30" s="45">
        <v>404</v>
      </c>
      <c r="AA30" s="45">
        <v>410</v>
      </c>
    </row>
    <row r="31" spans="1:27" ht="3" customHeight="1" x14ac:dyDescent="0.2">
      <c r="A31" s="14"/>
      <c r="B31" s="14" t="s">
        <v>78</v>
      </c>
      <c r="C31" s="14"/>
      <c r="D31" s="186">
        <v>0</v>
      </c>
      <c r="E31" s="186">
        <v>0</v>
      </c>
      <c r="F31" s="186">
        <v>0</v>
      </c>
      <c r="G31" s="186">
        <v>0</v>
      </c>
      <c r="H31" s="186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5"/>
      <c r="P31" s="45"/>
      <c r="Q31" s="45"/>
      <c r="R31" s="45"/>
      <c r="S31" s="45"/>
      <c r="T31" s="45"/>
      <c r="U31" s="45"/>
      <c r="V31" s="45"/>
      <c r="W31" s="45">
        <v>0</v>
      </c>
      <c r="X31" s="45">
        <v>0</v>
      </c>
      <c r="Y31" s="45">
        <v>0</v>
      </c>
      <c r="Z31" s="45">
        <v>0</v>
      </c>
      <c r="AA31" s="45">
        <v>0</v>
      </c>
    </row>
    <row r="32" spans="1:27" ht="15" x14ac:dyDescent="0.2">
      <c r="A32" s="14"/>
      <c r="B32" s="14" t="s">
        <v>79</v>
      </c>
      <c r="C32" s="14"/>
      <c r="D32" s="186">
        <v>313</v>
      </c>
      <c r="E32" s="186">
        <v>324</v>
      </c>
      <c r="F32" s="186">
        <v>332</v>
      </c>
      <c r="G32" s="186">
        <v>335</v>
      </c>
      <c r="H32" s="186">
        <v>343.84399999999999</v>
      </c>
      <c r="I32" s="44">
        <v>338.41</v>
      </c>
      <c r="J32" s="44">
        <v>351.30599999999998</v>
      </c>
      <c r="K32" s="44">
        <v>376.48700000000002</v>
      </c>
      <c r="L32" s="44">
        <v>400.84500000000003</v>
      </c>
      <c r="M32" s="44">
        <v>398.37900000000002</v>
      </c>
      <c r="N32" s="44">
        <v>385.36500000000001</v>
      </c>
      <c r="O32" s="45">
        <v>387</v>
      </c>
      <c r="P32" s="45">
        <v>393</v>
      </c>
      <c r="Q32" s="45">
        <v>379</v>
      </c>
      <c r="R32" s="45">
        <v>381</v>
      </c>
      <c r="S32" s="45">
        <v>384</v>
      </c>
      <c r="T32" s="45">
        <v>384</v>
      </c>
      <c r="U32" s="45">
        <v>379</v>
      </c>
      <c r="V32" s="45">
        <v>379</v>
      </c>
      <c r="W32" s="45">
        <v>387</v>
      </c>
      <c r="X32" s="45">
        <v>395</v>
      </c>
      <c r="Y32" s="45">
        <v>406</v>
      </c>
      <c r="Z32" s="45">
        <v>409</v>
      </c>
      <c r="AA32" s="45">
        <v>422</v>
      </c>
    </row>
    <row r="33" spans="1:27" ht="18" x14ac:dyDescent="0.2">
      <c r="A33" s="14"/>
      <c r="B33" s="14" t="s">
        <v>316</v>
      </c>
      <c r="C33" s="14"/>
      <c r="D33" s="186">
        <v>794</v>
      </c>
      <c r="E33" s="186">
        <v>835</v>
      </c>
      <c r="F33" s="186">
        <v>880</v>
      </c>
      <c r="G33" s="186">
        <v>900</v>
      </c>
      <c r="H33" s="186">
        <v>928.02700000000004</v>
      </c>
      <c r="I33" s="44">
        <v>897.28099999999995</v>
      </c>
      <c r="J33" s="44">
        <v>920.452</v>
      </c>
      <c r="K33" s="44">
        <v>976.54399999999998</v>
      </c>
      <c r="L33" s="44">
        <v>1088.471</v>
      </c>
      <c r="M33" s="44">
        <v>1120.933</v>
      </c>
      <c r="N33" s="44">
        <v>1094.7380000000001</v>
      </c>
      <c r="O33" s="45">
        <v>1142</v>
      </c>
      <c r="P33" s="45">
        <v>1130</v>
      </c>
      <c r="Q33" s="45">
        <v>1169</v>
      </c>
      <c r="R33" s="45">
        <v>1197</v>
      </c>
      <c r="S33" s="45">
        <v>1162</v>
      </c>
      <c r="T33" s="45">
        <v>1163</v>
      </c>
      <c r="U33" s="45">
        <v>1219</v>
      </c>
      <c r="V33" s="45">
        <v>1236</v>
      </c>
      <c r="W33" s="45">
        <v>1261</v>
      </c>
      <c r="X33" s="45">
        <v>1264</v>
      </c>
      <c r="Y33" s="45">
        <v>1328</v>
      </c>
      <c r="Z33" s="45">
        <v>1395</v>
      </c>
      <c r="AA33" s="45">
        <v>1501</v>
      </c>
    </row>
    <row r="34" spans="1:27" ht="15" x14ac:dyDescent="0.2">
      <c r="A34" s="14"/>
      <c r="B34" s="14" t="s">
        <v>81</v>
      </c>
      <c r="C34" s="14"/>
      <c r="D34" s="186">
        <v>352</v>
      </c>
      <c r="E34" s="186">
        <v>370</v>
      </c>
      <c r="F34" s="186">
        <v>388</v>
      </c>
      <c r="G34" s="186">
        <v>395</v>
      </c>
      <c r="H34" s="186">
        <v>404.46699999999998</v>
      </c>
      <c r="I34" s="44">
        <v>413.32600000000002</v>
      </c>
      <c r="J34" s="44">
        <v>430.59500000000003</v>
      </c>
      <c r="K34" s="44">
        <v>441.58199999999999</v>
      </c>
      <c r="L34" s="44">
        <v>456.52100000000002</v>
      </c>
      <c r="M34" s="44">
        <v>458.86</v>
      </c>
      <c r="N34" s="44">
        <v>465.72800000000001</v>
      </c>
      <c r="O34" s="45">
        <v>501</v>
      </c>
      <c r="P34" s="45">
        <v>513</v>
      </c>
      <c r="Q34" s="45">
        <v>505</v>
      </c>
      <c r="R34" s="45">
        <v>499</v>
      </c>
      <c r="S34" s="45">
        <v>481</v>
      </c>
      <c r="T34" s="45">
        <v>478</v>
      </c>
      <c r="U34" s="45">
        <v>470</v>
      </c>
      <c r="V34" s="45">
        <v>468</v>
      </c>
      <c r="W34" s="45">
        <v>485</v>
      </c>
      <c r="X34" s="45">
        <v>500</v>
      </c>
      <c r="Y34" s="45">
        <v>544</v>
      </c>
      <c r="Z34" s="45">
        <v>544</v>
      </c>
      <c r="AA34" s="45">
        <v>554</v>
      </c>
    </row>
    <row r="35" spans="1:27" ht="15" x14ac:dyDescent="0.2">
      <c r="A35" s="14"/>
      <c r="B35" s="14" t="s">
        <v>82</v>
      </c>
      <c r="C35" s="14"/>
      <c r="D35" s="186">
        <v>162</v>
      </c>
      <c r="E35" s="186">
        <v>170</v>
      </c>
      <c r="F35" s="186">
        <v>175</v>
      </c>
      <c r="G35" s="186">
        <v>177</v>
      </c>
      <c r="H35" s="186">
        <v>179.55799999999999</v>
      </c>
      <c r="I35" s="44">
        <v>185.072</v>
      </c>
      <c r="J35" s="44">
        <v>186.46700000000001</v>
      </c>
      <c r="K35" s="44">
        <v>190.791</v>
      </c>
      <c r="L35" s="44">
        <v>188.38300000000001</v>
      </c>
      <c r="M35" s="44">
        <v>190.55799999999999</v>
      </c>
      <c r="N35" s="44">
        <v>194.98699999999999</v>
      </c>
      <c r="O35" s="45">
        <v>199</v>
      </c>
      <c r="P35" s="45">
        <v>189</v>
      </c>
      <c r="Q35" s="45">
        <v>191</v>
      </c>
      <c r="R35" s="45">
        <v>209</v>
      </c>
      <c r="S35" s="45">
        <v>204</v>
      </c>
      <c r="T35" s="45">
        <v>205</v>
      </c>
      <c r="U35" s="45">
        <v>206</v>
      </c>
      <c r="V35" s="45">
        <v>206</v>
      </c>
      <c r="W35" s="45">
        <v>213</v>
      </c>
      <c r="X35" s="45">
        <v>220</v>
      </c>
      <c r="Y35" s="45">
        <v>223</v>
      </c>
      <c r="Z35" s="45">
        <v>220</v>
      </c>
      <c r="AA35" s="45">
        <v>228</v>
      </c>
    </row>
    <row r="36" spans="1:27" ht="15" x14ac:dyDescent="0.2">
      <c r="A36" s="14"/>
      <c r="B36" s="14" t="s">
        <v>83</v>
      </c>
      <c r="C36" s="14"/>
      <c r="D36" s="186">
        <v>469</v>
      </c>
      <c r="E36" s="186">
        <v>499</v>
      </c>
      <c r="F36" s="186">
        <v>526</v>
      </c>
      <c r="G36" s="186">
        <v>555</v>
      </c>
      <c r="H36" s="186">
        <v>584.16899999999998</v>
      </c>
      <c r="I36" s="44">
        <v>617.26599999999996</v>
      </c>
      <c r="J36" s="44">
        <v>622.78499999999997</v>
      </c>
      <c r="K36" s="44">
        <v>631.59199999999998</v>
      </c>
      <c r="L36" s="44">
        <v>657.87</v>
      </c>
      <c r="M36" s="44">
        <v>675.22400000000005</v>
      </c>
      <c r="N36" s="44">
        <v>686.98099999999999</v>
      </c>
      <c r="O36" s="45">
        <v>682</v>
      </c>
      <c r="P36" s="45">
        <v>688</v>
      </c>
      <c r="Q36" s="45">
        <v>711</v>
      </c>
      <c r="R36" s="45">
        <v>700</v>
      </c>
      <c r="S36" s="45">
        <v>682</v>
      </c>
      <c r="T36" s="45">
        <v>675</v>
      </c>
      <c r="U36" s="45">
        <v>671</v>
      </c>
      <c r="V36" s="45">
        <v>688</v>
      </c>
      <c r="W36" s="45">
        <v>693</v>
      </c>
      <c r="X36" s="45">
        <v>724</v>
      </c>
      <c r="Y36" s="45">
        <v>724</v>
      </c>
      <c r="Z36" s="45">
        <v>730</v>
      </c>
      <c r="AA36" s="45">
        <v>753</v>
      </c>
    </row>
    <row r="37" spans="1:27" ht="15.75" x14ac:dyDescent="0.25">
      <c r="A37" s="14"/>
      <c r="B37" s="55" t="s">
        <v>205</v>
      </c>
      <c r="C37" s="14"/>
      <c r="D37" s="188">
        <v>12892</v>
      </c>
      <c r="E37" s="188">
        <v>13477</v>
      </c>
      <c r="F37" s="188">
        <v>13960</v>
      </c>
      <c r="G37" s="188">
        <v>14252</v>
      </c>
      <c r="H37" s="188">
        <v>14462.519</v>
      </c>
      <c r="I37" s="43">
        <v>14332.753000000001</v>
      </c>
      <c r="J37" s="43">
        <v>14710.181</v>
      </c>
      <c r="K37" s="43">
        <v>15334.913</v>
      </c>
      <c r="L37" s="43">
        <v>15598.93</v>
      </c>
      <c r="M37" s="43">
        <v>15976.050999999999</v>
      </c>
      <c r="N37" s="43">
        <v>15906.374</v>
      </c>
      <c r="O37" s="103">
        <v>16375</v>
      </c>
      <c r="P37" s="103">
        <v>16548</v>
      </c>
      <c r="Q37" s="103">
        <v>16504</v>
      </c>
      <c r="R37" s="103">
        <v>16546</v>
      </c>
      <c r="S37" s="103">
        <v>16222</v>
      </c>
      <c r="T37" s="103">
        <v>16313</v>
      </c>
      <c r="U37" s="103">
        <v>16791</v>
      </c>
      <c r="V37" s="103">
        <v>16987</v>
      </c>
      <c r="W37" s="103">
        <v>17112</v>
      </c>
      <c r="X37" s="103">
        <v>17342</v>
      </c>
      <c r="Y37" s="103">
        <v>17977</v>
      </c>
      <c r="Z37" s="103">
        <v>18519</v>
      </c>
      <c r="AA37" s="103">
        <v>19138</v>
      </c>
    </row>
    <row r="38" spans="1:27" ht="15" customHeight="1" x14ac:dyDescent="0.2">
      <c r="A38" s="14"/>
      <c r="B38" s="14"/>
      <c r="C38" s="14"/>
      <c r="D38" s="186"/>
      <c r="E38" s="186"/>
      <c r="F38" s="186"/>
      <c r="G38" s="186"/>
      <c r="H38" s="186"/>
      <c r="I38" s="126" t="e">
        <f>IF(ABS(I37-SUM(I5:I36))&gt;#REF!,I37-SUM(I5:I36)," ")</f>
        <v>#REF!</v>
      </c>
      <c r="J38" s="126" t="e">
        <f>IF(ABS(J37-SUM(J5:J36))&gt;#REF!,J37-SUM(J5:J36)," ")</f>
        <v>#REF!</v>
      </c>
      <c r="K38" s="126" t="e">
        <f>IF(ABS(K37-SUM(K5:K36))&gt;#REF!,K37-SUM(K5:K36)," ")</f>
        <v>#REF!</v>
      </c>
      <c r="L38" s="126" t="e">
        <f>IF(ABS(L37-SUM(L5:L36))&gt;#REF!,L37-SUM(L5:L36)," ")</f>
        <v>#REF!</v>
      </c>
      <c r="M38" s="126"/>
      <c r="N38" s="126"/>
      <c r="O38" s="126"/>
      <c r="P38" s="126"/>
      <c r="Q38" s="158"/>
      <c r="R38" s="158"/>
      <c r="S38" s="158"/>
      <c r="Z38" s="30"/>
      <c r="AA38" s="30"/>
    </row>
    <row r="39" spans="1:27" ht="15" x14ac:dyDescent="0.2">
      <c r="A39" s="110" t="s">
        <v>204</v>
      </c>
      <c r="B39" s="111"/>
      <c r="C39" s="111"/>
      <c r="D39" s="187"/>
      <c r="E39" s="187"/>
      <c r="F39" s="187"/>
      <c r="G39" s="187"/>
      <c r="H39" s="187"/>
      <c r="I39" s="44"/>
      <c r="J39" s="44"/>
      <c r="K39" s="44"/>
      <c r="L39" s="44"/>
      <c r="M39" s="44"/>
      <c r="N39" s="44"/>
      <c r="O39" s="44"/>
      <c r="P39" s="44"/>
      <c r="Q39" s="26"/>
      <c r="R39" s="26"/>
      <c r="S39" s="26"/>
      <c r="Z39" s="30"/>
      <c r="AA39" s="30"/>
    </row>
    <row r="40" spans="1:27" ht="15" x14ac:dyDescent="0.2">
      <c r="A40" s="14"/>
      <c r="B40" s="14" t="s">
        <v>53</v>
      </c>
      <c r="C40" s="14"/>
      <c r="D40" s="186">
        <v>981</v>
      </c>
      <c r="E40" s="186">
        <v>1011</v>
      </c>
      <c r="F40" s="186">
        <v>1026</v>
      </c>
      <c r="G40" s="186">
        <v>1038</v>
      </c>
      <c r="H40" s="186">
        <v>1051.905</v>
      </c>
      <c r="I40" s="45">
        <v>1059.2719999999999</v>
      </c>
      <c r="J40" s="45">
        <v>1050.748</v>
      </c>
      <c r="K40" s="45">
        <v>1064.433</v>
      </c>
      <c r="L40" s="45">
        <v>1071.741</v>
      </c>
      <c r="M40" s="45">
        <v>1081.3889999999999</v>
      </c>
      <c r="N40" s="45">
        <v>1081.385</v>
      </c>
      <c r="O40" s="45">
        <v>1141</v>
      </c>
      <c r="P40" s="45">
        <v>1126</v>
      </c>
      <c r="Q40" s="45">
        <v>1115</v>
      </c>
      <c r="R40" s="45">
        <v>1075</v>
      </c>
      <c r="S40" s="45">
        <v>1053</v>
      </c>
      <c r="T40" s="45">
        <v>1039</v>
      </c>
      <c r="U40" s="45">
        <v>1040</v>
      </c>
      <c r="V40" s="45">
        <v>1041</v>
      </c>
      <c r="W40" s="45">
        <v>1067</v>
      </c>
      <c r="X40" s="45">
        <v>1075</v>
      </c>
      <c r="Y40" s="45">
        <v>1092</v>
      </c>
      <c r="Z40" s="45">
        <v>1117</v>
      </c>
      <c r="AA40" s="45">
        <v>1118</v>
      </c>
    </row>
    <row r="41" spans="1:27" ht="15" x14ac:dyDescent="0.2">
      <c r="A41" s="14"/>
      <c r="B41" s="14" t="s">
        <v>54</v>
      </c>
      <c r="C41" s="14"/>
      <c r="D41" s="186">
        <v>1623</v>
      </c>
      <c r="E41" s="186">
        <v>1657</v>
      </c>
      <c r="F41" s="186">
        <v>1686</v>
      </c>
      <c r="G41" s="186">
        <v>1700</v>
      </c>
      <c r="H41" s="186">
        <v>1718.6559999999999</v>
      </c>
      <c r="I41" s="45">
        <v>1719.434</v>
      </c>
      <c r="J41" s="45">
        <v>1733.5350000000001</v>
      </c>
      <c r="K41" s="45">
        <v>1809.021</v>
      </c>
      <c r="L41" s="45">
        <v>1836.048</v>
      </c>
      <c r="M41" s="45">
        <v>1836.4459999999999</v>
      </c>
      <c r="N41" s="45">
        <v>1852.4280000000001</v>
      </c>
      <c r="O41" s="45">
        <v>1964</v>
      </c>
      <c r="P41" s="45">
        <v>1993</v>
      </c>
      <c r="Q41" s="45">
        <v>1994</v>
      </c>
      <c r="R41" s="45">
        <v>1933</v>
      </c>
      <c r="S41" s="45">
        <v>1894</v>
      </c>
      <c r="T41" s="45">
        <v>1859</v>
      </c>
      <c r="U41" s="45">
        <v>1825</v>
      </c>
      <c r="V41" s="45">
        <v>1860</v>
      </c>
      <c r="W41" s="45">
        <v>1945</v>
      </c>
      <c r="X41" s="45">
        <v>1984</v>
      </c>
      <c r="Y41" s="45">
        <v>2008</v>
      </c>
      <c r="Z41" s="45">
        <v>2105</v>
      </c>
      <c r="AA41" s="45">
        <v>2066</v>
      </c>
    </row>
    <row r="42" spans="1:27" ht="15" x14ac:dyDescent="0.2">
      <c r="A42" s="14"/>
      <c r="B42" s="14" t="s">
        <v>55</v>
      </c>
      <c r="C42" s="14"/>
      <c r="D42" s="186">
        <v>599</v>
      </c>
      <c r="E42" s="186">
        <v>614</v>
      </c>
      <c r="F42" s="186">
        <v>624</v>
      </c>
      <c r="G42" s="186">
        <v>631</v>
      </c>
      <c r="H42" s="186">
        <v>642.75800000000004</v>
      </c>
      <c r="I42" s="45">
        <v>653.31799999999998</v>
      </c>
      <c r="J42" s="45">
        <v>651.79899999999998</v>
      </c>
      <c r="K42" s="45">
        <v>679.99599999999998</v>
      </c>
      <c r="L42" s="45">
        <v>689.69200000000001</v>
      </c>
      <c r="M42" s="45">
        <v>695.45899999999995</v>
      </c>
      <c r="N42" s="45">
        <v>703.57500000000005</v>
      </c>
      <c r="O42" s="45">
        <v>734</v>
      </c>
      <c r="P42" s="45">
        <v>747</v>
      </c>
      <c r="Q42" s="45">
        <v>758</v>
      </c>
      <c r="R42" s="45">
        <v>752</v>
      </c>
      <c r="S42" s="45">
        <v>740</v>
      </c>
      <c r="T42" s="45">
        <v>731</v>
      </c>
      <c r="U42" s="45">
        <v>722</v>
      </c>
      <c r="V42" s="45">
        <v>725</v>
      </c>
      <c r="W42" s="45">
        <v>749</v>
      </c>
      <c r="X42" s="45">
        <v>762</v>
      </c>
      <c r="Y42" s="45">
        <v>774</v>
      </c>
      <c r="Z42" s="45">
        <v>802</v>
      </c>
      <c r="AA42" s="45">
        <v>795</v>
      </c>
    </row>
    <row r="43" spans="1:27" ht="15" x14ac:dyDescent="0.2">
      <c r="A43" s="14"/>
      <c r="B43" s="14" t="s">
        <v>56</v>
      </c>
      <c r="C43" s="14"/>
      <c r="D43" s="186">
        <v>447</v>
      </c>
      <c r="E43" s="186">
        <v>458</v>
      </c>
      <c r="F43" s="186">
        <v>465</v>
      </c>
      <c r="G43" s="186">
        <v>468</v>
      </c>
      <c r="H43" s="186">
        <v>478.76299999999998</v>
      </c>
      <c r="I43" s="45">
        <v>473.75</v>
      </c>
      <c r="J43" s="45">
        <v>477.95499999999998</v>
      </c>
      <c r="K43" s="45">
        <v>514.66099999999994</v>
      </c>
      <c r="L43" s="45">
        <v>526.93299999999999</v>
      </c>
      <c r="M43" s="45">
        <v>526.06500000000005</v>
      </c>
      <c r="N43" s="45">
        <v>514.53</v>
      </c>
      <c r="O43" s="45">
        <v>551</v>
      </c>
      <c r="P43" s="45">
        <v>552</v>
      </c>
      <c r="Q43" s="45">
        <v>548</v>
      </c>
      <c r="R43" s="45">
        <v>541</v>
      </c>
      <c r="S43" s="45">
        <v>532</v>
      </c>
      <c r="T43" s="45">
        <v>526</v>
      </c>
      <c r="U43" s="45">
        <v>516</v>
      </c>
      <c r="V43" s="45">
        <v>525</v>
      </c>
      <c r="W43" s="45">
        <v>542</v>
      </c>
      <c r="X43" s="45">
        <v>551</v>
      </c>
      <c r="Y43" s="45">
        <v>561</v>
      </c>
      <c r="Z43" s="45">
        <v>566</v>
      </c>
      <c r="AA43" s="45">
        <v>517</v>
      </c>
    </row>
    <row r="44" spans="1:27" ht="18" x14ac:dyDescent="0.2">
      <c r="A44" s="14"/>
      <c r="B44" s="14" t="s">
        <v>317</v>
      </c>
      <c r="C44" s="14"/>
      <c r="D44" s="186">
        <v>263</v>
      </c>
      <c r="E44" s="186">
        <v>269</v>
      </c>
      <c r="F44" s="186">
        <v>273</v>
      </c>
      <c r="G44" s="186">
        <v>277</v>
      </c>
      <c r="H44" s="186">
        <v>285.38</v>
      </c>
      <c r="I44" s="45">
        <v>284.709</v>
      </c>
      <c r="J44" s="45">
        <v>287.26499999999999</v>
      </c>
      <c r="K44" s="45">
        <v>290.63200000000001</v>
      </c>
      <c r="L44" s="45">
        <v>290.24</v>
      </c>
      <c r="M44" s="45">
        <v>294.39800000000002</v>
      </c>
      <c r="N44" s="45">
        <v>296.92</v>
      </c>
      <c r="O44" s="45">
        <v>293</v>
      </c>
      <c r="P44" s="45">
        <v>299</v>
      </c>
      <c r="Q44" s="45">
        <v>301</v>
      </c>
      <c r="R44" s="45">
        <v>316</v>
      </c>
      <c r="S44" s="45">
        <v>313</v>
      </c>
      <c r="T44" s="45">
        <v>314</v>
      </c>
      <c r="U44" s="45">
        <v>310</v>
      </c>
      <c r="V44" s="45">
        <v>301</v>
      </c>
      <c r="W44" s="45">
        <v>312</v>
      </c>
      <c r="X44" s="45">
        <v>316</v>
      </c>
      <c r="Y44" s="45">
        <v>320</v>
      </c>
      <c r="Z44" s="45">
        <v>334</v>
      </c>
      <c r="AA44" s="45">
        <v>320</v>
      </c>
    </row>
    <row r="45" spans="1:27" ht="15" x14ac:dyDescent="0.2">
      <c r="A45" s="14"/>
      <c r="B45" s="14" t="s">
        <v>58</v>
      </c>
      <c r="C45" s="14"/>
      <c r="D45" s="186">
        <v>598</v>
      </c>
      <c r="E45" s="186">
        <v>614</v>
      </c>
      <c r="F45" s="186">
        <v>625</v>
      </c>
      <c r="G45" s="186">
        <v>630</v>
      </c>
      <c r="H45" s="186">
        <v>642</v>
      </c>
      <c r="I45" s="45">
        <v>637.61800000000005</v>
      </c>
      <c r="J45" s="45">
        <v>636.18200000000002</v>
      </c>
      <c r="K45" s="45">
        <v>660.44</v>
      </c>
      <c r="L45" s="45">
        <v>671.93399999999997</v>
      </c>
      <c r="M45" s="45">
        <v>684.58399999999995</v>
      </c>
      <c r="N45" s="45">
        <v>685.56299999999999</v>
      </c>
      <c r="O45" s="45">
        <v>711</v>
      </c>
      <c r="P45" s="45">
        <v>723</v>
      </c>
      <c r="Q45" s="45">
        <v>719</v>
      </c>
      <c r="R45" s="45">
        <v>708</v>
      </c>
      <c r="S45" s="45">
        <v>700</v>
      </c>
      <c r="T45" s="45">
        <v>693</v>
      </c>
      <c r="U45" s="45">
        <v>676</v>
      </c>
      <c r="V45" s="45">
        <v>684</v>
      </c>
      <c r="W45" s="45">
        <v>709</v>
      </c>
      <c r="X45" s="45">
        <v>724</v>
      </c>
      <c r="Y45" s="45">
        <v>737</v>
      </c>
      <c r="Z45" s="45">
        <v>777</v>
      </c>
      <c r="AA45" s="45">
        <v>768</v>
      </c>
    </row>
    <row r="46" spans="1:27" ht="15" x14ac:dyDescent="0.2">
      <c r="A46" s="14"/>
      <c r="B46" s="14" t="s">
        <v>59</v>
      </c>
      <c r="C46" s="14"/>
      <c r="D46" s="186">
        <v>614</v>
      </c>
      <c r="E46" s="186">
        <v>623</v>
      </c>
      <c r="F46" s="186">
        <v>628</v>
      </c>
      <c r="G46" s="186">
        <v>637</v>
      </c>
      <c r="H46" s="186">
        <v>651.47400000000005</v>
      </c>
      <c r="I46" s="45">
        <v>655.02</v>
      </c>
      <c r="J46" s="45">
        <v>648.74900000000002</v>
      </c>
      <c r="K46" s="45">
        <v>680.30700000000002</v>
      </c>
      <c r="L46" s="45">
        <v>677.52800000000002</v>
      </c>
      <c r="M46" s="45">
        <v>679.23099999999999</v>
      </c>
      <c r="N46" s="45">
        <v>685.23099999999999</v>
      </c>
      <c r="O46" s="45">
        <v>698</v>
      </c>
      <c r="P46" s="45">
        <v>719</v>
      </c>
      <c r="Q46" s="45">
        <v>722</v>
      </c>
      <c r="R46" s="45">
        <v>703</v>
      </c>
      <c r="S46" s="45">
        <v>687</v>
      </c>
      <c r="T46" s="45">
        <v>688</v>
      </c>
      <c r="U46" s="45">
        <v>685</v>
      </c>
      <c r="V46" s="45">
        <v>676</v>
      </c>
      <c r="W46" s="45">
        <v>693</v>
      </c>
      <c r="X46" s="45">
        <v>695</v>
      </c>
      <c r="Y46" s="45">
        <v>703</v>
      </c>
      <c r="Z46" s="45">
        <v>713</v>
      </c>
      <c r="AA46" s="45">
        <v>725</v>
      </c>
    </row>
    <row r="47" spans="1:27" ht="18" x14ac:dyDescent="0.2">
      <c r="A47" s="14"/>
      <c r="B47" s="14" t="s">
        <v>313</v>
      </c>
      <c r="C47" s="14"/>
      <c r="D47" s="186">
        <v>557</v>
      </c>
      <c r="E47" s="186">
        <v>569</v>
      </c>
      <c r="F47" s="186">
        <v>578</v>
      </c>
      <c r="G47" s="186">
        <v>586</v>
      </c>
      <c r="H47" s="186">
        <v>604.40099999999995</v>
      </c>
      <c r="I47" s="45">
        <v>605.96400000000006</v>
      </c>
      <c r="J47" s="45">
        <v>611.452</v>
      </c>
      <c r="K47" s="45">
        <v>622.976</v>
      </c>
      <c r="L47" s="45">
        <v>625.07000000000005</v>
      </c>
      <c r="M47" s="45">
        <v>633.28599999999994</v>
      </c>
      <c r="N47" s="45">
        <v>638.96100000000001</v>
      </c>
      <c r="O47" s="45">
        <v>704</v>
      </c>
      <c r="P47" s="45">
        <v>688</v>
      </c>
      <c r="Q47" s="45">
        <v>684</v>
      </c>
      <c r="R47" s="45">
        <v>674</v>
      </c>
      <c r="S47" s="45">
        <v>668</v>
      </c>
      <c r="T47" s="45">
        <v>662</v>
      </c>
      <c r="U47" s="45">
        <v>647</v>
      </c>
      <c r="V47" s="45">
        <v>656</v>
      </c>
      <c r="W47" s="45">
        <v>679</v>
      </c>
      <c r="X47" s="45">
        <v>691</v>
      </c>
      <c r="Y47" s="45">
        <v>704</v>
      </c>
      <c r="Z47" s="45">
        <v>761</v>
      </c>
      <c r="AA47" s="45">
        <v>740</v>
      </c>
    </row>
    <row r="48" spans="1:27" ht="15" x14ac:dyDescent="0.2">
      <c r="A48" s="14"/>
      <c r="B48" s="14" t="s">
        <v>61</v>
      </c>
      <c r="C48" s="14"/>
      <c r="D48" s="186">
        <v>487</v>
      </c>
      <c r="E48" s="186">
        <v>495</v>
      </c>
      <c r="F48" s="186">
        <v>500</v>
      </c>
      <c r="G48" s="186">
        <v>507</v>
      </c>
      <c r="H48" s="186">
        <v>514.697</v>
      </c>
      <c r="I48" s="45">
        <v>514.447</v>
      </c>
      <c r="J48" s="45">
        <v>516.80999999999995</v>
      </c>
      <c r="K48" s="45">
        <v>532.19399999999996</v>
      </c>
      <c r="L48" s="45">
        <v>536.43299999999999</v>
      </c>
      <c r="M48" s="45">
        <v>539.84100000000001</v>
      </c>
      <c r="N48" s="45">
        <v>537.12300000000005</v>
      </c>
      <c r="O48" s="45">
        <v>545</v>
      </c>
      <c r="P48" s="45">
        <v>556</v>
      </c>
      <c r="Q48" s="45">
        <v>547</v>
      </c>
      <c r="R48" s="45">
        <v>547</v>
      </c>
      <c r="S48" s="45">
        <v>534</v>
      </c>
      <c r="T48" s="45">
        <v>533</v>
      </c>
      <c r="U48" s="45">
        <v>529</v>
      </c>
      <c r="V48" s="45">
        <v>525</v>
      </c>
      <c r="W48" s="45">
        <v>542</v>
      </c>
      <c r="X48" s="45">
        <v>544</v>
      </c>
      <c r="Y48" s="45">
        <v>553</v>
      </c>
      <c r="Z48" s="45">
        <v>581</v>
      </c>
      <c r="AA48" s="45">
        <v>588</v>
      </c>
    </row>
    <row r="49" spans="1:27" ht="15" x14ac:dyDescent="0.2">
      <c r="A49" s="14"/>
      <c r="B49" s="14" t="s">
        <v>62</v>
      </c>
      <c r="C49" s="14"/>
      <c r="D49" s="186">
        <v>414</v>
      </c>
      <c r="E49" s="186">
        <v>422</v>
      </c>
      <c r="F49" s="186">
        <v>429</v>
      </c>
      <c r="G49" s="186">
        <v>434</v>
      </c>
      <c r="H49" s="186">
        <v>446.94499999999999</v>
      </c>
      <c r="I49" s="45">
        <v>447.87200000000001</v>
      </c>
      <c r="J49" s="45">
        <v>448.33300000000003</v>
      </c>
      <c r="K49" s="45">
        <v>462.68299999999999</v>
      </c>
      <c r="L49" s="45">
        <v>463.88400000000001</v>
      </c>
      <c r="M49" s="45">
        <v>472.86099999999999</v>
      </c>
      <c r="N49" s="45">
        <v>478.44499999999999</v>
      </c>
      <c r="O49" s="45">
        <v>499</v>
      </c>
      <c r="P49" s="45">
        <v>509</v>
      </c>
      <c r="Q49" s="45">
        <v>508</v>
      </c>
      <c r="R49" s="45">
        <v>503</v>
      </c>
      <c r="S49" s="45">
        <v>501</v>
      </c>
      <c r="T49" s="45">
        <v>498</v>
      </c>
      <c r="U49" s="45">
        <v>484</v>
      </c>
      <c r="V49" s="45">
        <v>488</v>
      </c>
      <c r="W49" s="45">
        <v>508</v>
      </c>
      <c r="X49" s="45">
        <v>516</v>
      </c>
      <c r="Y49" s="45">
        <v>524</v>
      </c>
      <c r="Z49" s="45">
        <v>589</v>
      </c>
      <c r="AA49" s="45">
        <v>598</v>
      </c>
    </row>
    <row r="50" spans="1:27" ht="18" x14ac:dyDescent="0.2">
      <c r="A50" s="14"/>
      <c r="B50" s="14" t="s">
        <v>318</v>
      </c>
      <c r="C50" s="14"/>
      <c r="D50" s="186">
        <v>450</v>
      </c>
      <c r="E50" s="186">
        <v>456</v>
      </c>
      <c r="F50" s="186">
        <v>461</v>
      </c>
      <c r="G50" s="186">
        <v>467</v>
      </c>
      <c r="H50" s="186">
        <v>475.26799999999997</v>
      </c>
      <c r="I50" s="45">
        <v>478.565</v>
      </c>
      <c r="J50" s="45">
        <v>480.90300000000002</v>
      </c>
      <c r="K50" s="45">
        <v>493.83699999999999</v>
      </c>
      <c r="L50" s="45">
        <v>494.31400000000002</v>
      </c>
      <c r="M50" s="45">
        <v>499.82499999999999</v>
      </c>
      <c r="N50" s="45">
        <v>497.10300000000001</v>
      </c>
      <c r="O50" s="45">
        <v>563</v>
      </c>
      <c r="P50" s="45">
        <v>569</v>
      </c>
      <c r="Q50" s="45">
        <v>574</v>
      </c>
      <c r="R50" s="45">
        <v>565</v>
      </c>
      <c r="S50" s="45">
        <v>556</v>
      </c>
      <c r="T50" s="45">
        <v>547</v>
      </c>
      <c r="U50" s="45">
        <v>537</v>
      </c>
      <c r="V50" s="45">
        <v>536</v>
      </c>
      <c r="W50" s="45">
        <v>552</v>
      </c>
      <c r="X50" s="45">
        <v>557</v>
      </c>
      <c r="Y50" s="45">
        <v>567</v>
      </c>
      <c r="Z50" s="45">
        <v>572</v>
      </c>
      <c r="AA50" s="45">
        <v>525</v>
      </c>
    </row>
    <row r="51" spans="1:27" ht="15" x14ac:dyDescent="0.2">
      <c r="A51" s="14"/>
      <c r="B51" s="14" t="s">
        <v>64</v>
      </c>
      <c r="C51" s="14"/>
      <c r="D51" s="186">
        <v>2072</v>
      </c>
      <c r="E51" s="186">
        <v>2107</v>
      </c>
      <c r="F51" s="186">
        <v>2133</v>
      </c>
      <c r="G51" s="186">
        <v>2166</v>
      </c>
      <c r="H51" s="186">
        <v>2194.0830000000001</v>
      </c>
      <c r="I51" s="45">
        <v>2170.7730000000001</v>
      </c>
      <c r="J51" s="45">
        <v>2205.471</v>
      </c>
      <c r="K51" s="45">
        <v>2249.7550000000001</v>
      </c>
      <c r="L51" s="45">
        <v>2259.6170000000002</v>
      </c>
      <c r="M51" s="45">
        <v>2289.4169999999999</v>
      </c>
      <c r="N51" s="45">
        <v>2285.2910000000002</v>
      </c>
      <c r="O51" s="45">
        <v>2306</v>
      </c>
      <c r="P51" s="45">
        <v>2326</v>
      </c>
      <c r="Q51" s="45">
        <v>2271</v>
      </c>
      <c r="R51" s="45">
        <v>2253</v>
      </c>
      <c r="S51" s="45">
        <v>2207</v>
      </c>
      <c r="T51" s="45">
        <v>2190</v>
      </c>
      <c r="U51" s="45">
        <v>2179</v>
      </c>
      <c r="V51" s="45">
        <v>2169</v>
      </c>
      <c r="W51" s="45">
        <v>2230</v>
      </c>
      <c r="X51" s="45">
        <v>2254</v>
      </c>
      <c r="Y51" s="45">
        <v>2287</v>
      </c>
      <c r="Z51" s="45">
        <v>2291</v>
      </c>
      <c r="AA51" s="45">
        <v>2258</v>
      </c>
    </row>
    <row r="52" spans="1:27" ht="15" x14ac:dyDescent="0.2">
      <c r="A52" s="14"/>
      <c r="B52" s="14" t="s">
        <v>344</v>
      </c>
      <c r="C52" s="14"/>
      <c r="D52" s="186">
        <v>168</v>
      </c>
      <c r="E52" s="186">
        <v>172</v>
      </c>
      <c r="F52" s="186">
        <v>175</v>
      </c>
      <c r="G52" s="186">
        <v>177</v>
      </c>
      <c r="H52" s="186">
        <v>175.30600000000001</v>
      </c>
      <c r="I52" s="45">
        <v>175.286</v>
      </c>
      <c r="J52" s="45">
        <v>177.19900000000001</v>
      </c>
      <c r="K52" s="45">
        <v>179.39699999999999</v>
      </c>
      <c r="L52" s="45">
        <v>185.74299999999999</v>
      </c>
      <c r="M52" s="45">
        <v>186.35599999999999</v>
      </c>
      <c r="N52" s="45">
        <v>175.773</v>
      </c>
      <c r="O52" s="45">
        <v>208</v>
      </c>
      <c r="P52" s="45">
        <v>209</v>
      </c>
      <c r="Q52" s="45">
        <v>205</v>
      </c>
      <c r="R52" s="45">
        <v>206</v>
      </c>
      <c r="S52" s="45">
        <v>203</v>
      </c>
      <c r="T52" s="45">
        <v>202</v>
      </c>
      <c r="U52" s="45">
        <v>203</v>
      </c>
      <c r="V52" s="45">
        <v>206</v>
      </c>
      <c r="W52" s="45">
        <v>214</v>
      </c>
      <c r="X52" s="45">
        <v>219</v>
      </c>
      <c r="Y52" s="45">
        <v>246</v>
      </c>
      <c r="Z52" s="45">
        <v>230</v>
      </c>
      <c r="AA52" s="45">
        <v>226</v>
      </c>
    </row>
    <row r="53" spans="1:27" ht="15" x14ac:dyDescent="0.2">
      <c r="A53" s="14"/>
      <c r="B53" s="14" t="s">
        <v>65</v>
      </c>
      <c r="C53" s="14"/>
      <c r="D53" s="186">
        <v>777</v>
      </c>
      <c r="E53" s="186">
        <v>789</v>
      </c>
      <c r="F53" s="186">
        <v>798</v>
      </c>
      <c r="G53" s="186">
        <v>808</v>
      </c>
      <c r="H53" s="186">
        <v>824.21699999999998</v>
      </c>
      <c r="I53" s="45">
        <v>827.85299999999995</v>
      </c>
      <c r="J53" s="45">
        <v>831.92499999999995</v>
      </c>
      <c r="K53" s="45">
        <v>877.346</v>
      </c>
      <c r="L53" s="45">
        <v>886.53099999999995</v>
      </c>
      <c r="M53" s="45">
        <v>897.24400000000003</v>
      </c>
      <c r="N53" s="45">
        <v>902.06399999999996</v>
      </c>
      <c r="O53" s="45">
        <v>931</v>
      </c>
      <c r="P53" s="45">
        <v>953</v>
      </c>
      <c r="Q53" s="45">
        <v>950</v>
      </c>
      <c r="R53" s="45">
        <v>955</v>
      </c>
      <c r="S53" s="45">
        <v>949</v>
      </c>
      <c r="T53" s="45">
        <v>952</v>
      </c>
      <c r="U53" s="45">
        <v>944</v>
      </c>
      <c r="V53" s="45">
        <v>945</v>
      </c>
      <c r="W53" s="45">
        <v>974</v>
      </c>
      <c r="X53" s="45">
        <v>983</v>
      </c>
      <c r="Y53" s="45">
        <v>998</v>
      </c>
      <c r="Z53" s="45">
        <v>1028</v>
      </c>
      <c r="AA53" s="45">
        <v>1018</v>
      </c>
    </row>
    <row r="54" spans="1:27" ht="15" x14ac:dyDescent="0.2">
      <c r="A54" s="14"/>
      <c r="B54" s="14" t="s">
        <v>66</v>
      </c>
      <c r="C54" s="14"/>
      <c r="D54" s="186">
        <v>1739</v>
      </c>
      <c r="E54" s="186">
        <v>1772</v>
      </c>
      <c r="F54" s="186">
        <v>1796</v>
      </c>
      <c r="G54" s="186">
        <v>1820</v>
      </c>
      <c r="H54" s="186">
        <v>1811.027</v>
      </c>
      <c r="I54" s="45">
        <v>1805.6489999999999</v>
      </c>
      <c r="J54" s="45">
        <v>1832.4960000000001</v>
      </c>
      <c r="K54" s="45">
        <v>1887.4449999999999</v>
      </c>
      <c r="L54" s="45">
        <v>1905.539</v>
      </c>
      <c r="M54" s="45">
        <v>1939.25</v>
      </c>
      <c r="N54" s="45">
        <v>1948.69</v>
      </c>
      <c r="O54" s="45">
        <v>1987</v>
      </c>
      <c r="P54" s="45">
        <v>2022</v>
      </c>
      <c r="Q54" s="45">
        <v>2023</v>
      </c>
      <c r="R54" s="45">
        <v>2015</v>
      </c>
      <c r="S54" s="45">
        <v>2000</v>
      </c>
      <c r="T54" s="45">
        <v>2000</v>
      </c>
      <c r="U54" s="45">
        <v>1980</v>
      </c>
      <c r="V54" s="45">
        <v>1992</v>
      </c>
      <c r="W54" s="45">
        <v>2059</v>
      </c>
      <c r="X54" s="45">
        <v>2076</v>
      </c>
      <c r="Y54" s="45">
        <v>2105</v>
      </c>
      <c r="Z54" s="45">
        <v>2206</v>
      </c>
      <c r="AA54" s="45">
        <v>2038</v>
      </c>
    </row>
    <row r="55" spans="1:27" ht="18" x14ac:dyDescent="0.2">
      <c r="A55" s="14"/>
      <c r="B55" s="14" t="s">
        <v>314</v>
      </c>
      <c r="C55" s="14"/>
      <c r="D55" s="186">
        <v>1895</v>
      </c>
      <c r="E55" s="186">
        <v>1922</v>
      </c>
      <c r="F55" s="186">
        <v>1937</v>
      </c>
      <c r="G55" s="186">
        <v>1963</v>
      </c>
      <c r="H55" s="186">
        <v>2003.596</v>
      </c>
      <c r="I55" s="45">
        <v>2013.558</v>
      </c>
      <c r="J55" s="45">
        <v>2018.6120000000001</v>
      </c>
      <c r="K55" s="45">
        <v>2078.442</v>
      </c>
      <c r="L55" s="45">
        <v>2090.636</v>
      </c>
      <c r="M55" s="45">
        <v>2106.6010000000001</v>
      </c>
      <c r="N55" s="45">
        <v>2116.962</v>
      </c>
      <c r="O55" s="45">
        <v>2119</v>
      </c>
      <c r="P55" s="45">
        <v>2147</v>
      </c>
      <c r="Q55" s="45">
        <v>2124</v>
      </c>
      <c r="R55" s="45">
        <v>2089</v>
      </c>
      <c r="S55" s="45">
        <v>2042</v>
      </c>
      <c r="T55" s="45">
        <v>2027</v>
      </c>
      <c r="U55" s="45">
        <v>2011</v>
      </c>
      <c r="V55" s="45">
        <v>2014</v>
      </c>
      <c r="W55" s="45">
        <v>2056</v>
      </c>
      <c r="X55" s="45">
        <v>2039</v>
      </c>
      <c r="Y55" s="45">
        <v>2069</v>
      </c>
      <c r="Z55" s="45">
        <v>2079</v>
      </c>
      <c r="AA55" s="45">
        <v>2089</v>
      </c>
    </row>
    <row r="56" spans="1:27" ht="15" x14ac:dyDescent="0.2">
      <c r="A56" s="14"/>
      <c r="B56" s="14" t="s">
        <v>68</v>
      </c>
      <c r="C56" s="14"/>
      <c r="D56" s="186">
        <v>891</v>
      </c>
      <c r="E56" s="186">
        <v>910</v>
      </c>
      <c r="F56" s="186">
        <v>925</v>
      </c>
      <c r="G56" s="186">
        <v>931</v>
      </c>
      <c r="H56" s="186">
        <v>946.10500000000002</v>
      </c>
      <c r="I56" s="45">
        <v>940.73400000000004</v>
      </c>
      <c r="J56" s="45">
        <v>949.51300000000003</v>
      </c>
      <c r="K56" s="45">
        <v>984.827</v>
      </c>
      <c r="L56" s="45">
        <v>1000.6180000000001</v>
      </c>
      <c r="M56" s="45">
        <v>1012.202</v>
      </c>
      <c r="N56" s="45">
        <v>1022.191</v>
      </c>
      <c r="O56" s="45">
        <v>1053</v>
      </c>
      <c r="P56" s="45">
        <v>1070</v>
      </c>
      <c r="Q56" s="45">
        <v>1078</v>
      </c>
      <c r="R56" s="45">
        <v>1067</v>
      </c>
      <c r="S56" s="45">
        <v>1055</v>
      </c>
      <c r="T56" s="45">
        <v>1044</v>
      </c>
      <c r="U56" s="45">
        <v>1024</v>
      </c>
      <c r="V56" s="45">
        <v>1044</v>
      </c>
      <c r="W56" s="45">
        <v>1086</v>
      </c>
      <c r="X56" s="45">
        <v>1105</v>
      </c>
      <c r="Y56" s="45">
        <v>1123</v>
      </c>
      <c r="Z56" s="45">
        <v>1164</v>
      </c>
      <c r="AA56" s="45">
        <v>1211</v>
      </c>
    </row>
    <row r="57" spans="1:27" ht="15" x14ac:dyDescent="0.2">
      <c r="A57" s="14"/>
      <c r="B57" s="14" t="s">
        <v>69</v>
      </c>
      <c r="C57" s="14"/>
      <c r="D57" s="186">
        <v>416</v>
      </c>
      <c r="E57" s="186">
        <v>423</v>
      </c>
      <c r="F57" s="186">
        <v>428</v>
      </c>
      <c r="G57" s="186">
        <v>433</v>
      </c>
      <c r="H57" s="186">
        <v>440.73599999999999</v>
      </c>
      <c r="I57" s="45">
        <v>439.834</v>
      </c>
      <c r="J57" s="45">
        <v>446.59800000000001</v>
      </c>
      <c r="K57" s="45">
        <v>442.303</v>
      </c>
      <c r="L57" s="45">
        <v>444.19299999999998</v>
      </c>
      <c r="M57" s="45">
        <v>454.75299999999999</v>
      </c>
      <c r="N57" s="45">
        <v>452.25599999999997</v>
      </c>
      <c r="O57" s="45">
        <v>460</v>
      </c>
      <c r="P57" s="45">
        <v>468</v>
      </c>
      <c r="Q57" s="45">
        <v>465</v>
      </c>
      <c r="R57" s="45">
        <v>458</v>
      </c>
      <c r="S57" s="45">
        <v>447</v>
      </c>
      <c r="T57" s="45">
        <v>443</v>
      </c>
      <c r="U57" s="45">
        <v>438</v>
      </c>
      <c r="V57" s="45">
        <v>436</v>
      </c>
      <c r="W57" s="45">
        <v>449</v>
      </c>
      <c r="X57" s="45">
        <v>451</v>
      </c>
      <c r="Y57" s="45">
        <v>456</v>
      </c>
      <c r="Z57" s="45">
        <v>474</v>
      </c>
      <c r="AA57" s="45">
        <v>472</v>
      </c>
    </row>
    <row r="58" spans="1:27" ht="15" x14ac:dyDescent="0.2">
      <c r="A58" s="14"/>
      <c r="B58" s="14" t="s">
        <v>70</v>
      </c>
      <c r="C58" s="14"/>
      <c r="D58" s="186">
        <v>418</v>
      </c>
      <c r="E58" s="186">
        <v>427</v>
      </c>
      <c r="F58" s="186">
        <v>433</v>
      </c>
      <c r="G58" s="186">
        <v>440</v>
      </c>
      <c r="H58" s="186">
        <v>446.55799999999999</v>
      </c>
      <c r="I58" s="45">
        <v>448.39400000000001</v>
      </c>
      <c r="J58" s="45">
        <v>453.38499999999999</v>
      </c>
      <c r="K58" s="45">
        <v>469.23899999999998</v>
      </c>
      <c r="L58" s="45">
        <v>475.70299999999997</v>
      </c>
      <c r="M58" s="45">
        <v>482.18299999999999</v>
      </c>
      <c r="N58" s="45">
        <v>486.053</v>
      </c>
      <c r="O58" s="45">
        <v>498</v>
      </c>
      <c r="P58" s="45">
        <v>507</v>
      </c>
      <c r="Q58" s="45">
        <v>509</v>
      </c>
      <c r="R58" s="45">
        <v>520</v>
      </c>
      <c r="S58" s="45">
        <v>517</v>
      </c>
      <c r="T58" s="45">
        <v>517</v>
      </c>
      <c r="U58" s="45">
        <v>504</v>
      </c>
      <c r="V58" s="45">
        <v>504</v>
      </c>
      <c r="W58" s="45">
        <v>523</v>
      </c>
      <c r="X58" s="45">
        <v>534</v>
      </c>
      <c r="Y58" s="45">
        <v>544</v>
      </c>
      <c r="Z58" s="45">
        <v>574</v>
      </c>
      <c r="AA58" s="45">
        <v>572</v>
      </c>
    </row>
    <row r="59" spans="1:27" ht="15" x14ac:dyDescent="0.2">
      <c r="A59" s="14"/>
      <c r="B59" s="14" t="s">
        <v>71</v>
      </c>
      <c r="C59" s="14"/>
      <c r="D59" s="186">
        <v>378</v>
      </c>
      <c r="E59" s="186">
        <v>387</v>
      </c>
      <c r="F59" s="186">
        <v>393</v>
      </c>
      <c r="G59" s="186">
        <v>397</v>
      </c>
      <c r="H59" s="186">
        <v>403.60199999999998</v>
      </c>
      <c r="I59" s="45">
        <v>402.78</v>
      </c>
      <c r="J59" s="45">
        <v>406.75299999999999</v>
      </c>
      <c r="K59" s="45">
        <v>421.88</v>
      </c>
      <c r="L59" s="45">
        <v>427.58300000000003</v>
      </c>
      <c r="M59" s="45">
        <v>434.42899999999997</v>
      </c>
      <c r="N59" s="45">
        <v>438.40699999999998</v>
      </c>
      <c r="O59" s="45">
        <v>457</v>
      </c>
      <c r="P59" s="45">
        <v>466</v>
      </c>
      <c r="Q59" s="45">
        <v>467</v>
      </c>
      <c r="R59" s="45">
        <v>460</v>
      </c>
      <c r="S59" s="45">
        <v>451</v>
      </c>
      <c r="T59" s="45">
        <v>444</v>
      </c>
      <c r="U59" s="45">
        <v>446</v>
      </c>
      <c r="V59" s="45">
        <v>451</v>
      </c>
      <c r="W59" s="45">
        <v>471</v>
      </c>
      <c r="X59" s="45">
        <v>477</v>
      </c>
      <c r="Y59" s="45">
        <v>483</v>
      </c>
      <c r="Z59" s="45">
        <v>511</v>
      </c>
      <c r="AA59" s="45">
        <v>500</v>
      </c>
    </row>
    <row r="60" spans="1:27" ht="15" x14ac:dyDescent="0.2">
      <c r="A60" s="14"/>
      <c r="B60" s="14" t="s">
        <v>72</v>
      </c>
      <c r="C60" s="14"/>
      <c r="D60" s="186">
        <v>380</v>
      </c>
      <c r="E60" s="186">
        <v>387</v>
      </c>
      <c r="F60" s="186">
        <v>392</v>
      </c>
      <c r="G60" s="186">
        <v>397</v>
      </c>
      <c r="H60" s="186">
        <v>401.92599999999999</v>
      </c>
      <c r="I60" s="45">
        <v>401.39100000000002</v>
      </c>
      <c r="J60" s="45">
        <v>398.42399999999998</v>
      </c>
      <c r="K60" s="45">
        <v>450.947</v>
      </c>
      <c r="L60" s="45">
        <v>452.95499999999998</v>
      </c>
      <c r="M60" s="45">
        <v>461.084</v>
      </c>
      <c r="N60" s="45">
        <v>444.56299999999999</v>
      </c>
      <c r="O60" s="45">
        <v>463</v>
      </c>
      <c r="P60" s="45">
        <v>466</v>
      </c>
      <c r="Q60" s="45">
        <v>462</v>
      </c>
      <c r="R60" s="45">
        <v>456</v>
      </c>
      <c r="S60" s="45">
        <v>452</v>
      </c>
      <c r="T60" s="45">
        <v>450</v>
      </c>
      <c r="U60" s="45">
        <v>435</v>
      </c>
      <c r="V60" s="45">
        <v>433</v>
      </c>
      <c r="W60" s="45">
        <v>448</v>
      </c>
      <c r="X60" s="45">
        <v>452</v>
      </c>
      <c r="Y60" s="45">
        <v>459</v>
      </c>
      <c r="Z60" s="45">
        <v>487</v>
      </c>
      <c r="AA60" s="45">
        <v>489</v>
      </c>
    </row>
    <row r="61" spans="1:27" ht="15" x14ac:dyDescent="0.2">
      <c r="A61" s="14"/>
      <c r="B61" s="14" t="s">
        <v>73</v>
      </c>
      <c r="C61" s="14"/>
      <c r="D61" s="186">
        <v>1657</v>
      </c>
      <c r="E61" s="186">
        <v>1683</v>
      </c>
      <c r="F61" s="186">
        <v>1702</v>
      </c>
      <c r="G61" s="186">
        <v>1725</v>
      </c>
      <c r="H61" s="186">
        <v>1752.4069999999999</v>
      </c>
      <c r="I61" s="45">
        <v>1768.4269999999999</v>
      </c>
      <c r="J61" s="45">
        <v>1762.5550000000001</v>
      </c>
      <c r="K61" s="45">
        <v>1807.068</v>
      </c>
      <c r="L61" s="45">
        <v>1811.55</v>
      </c>
      <c r="M61" s="45">
        <v>1833.079</v>
      </c>
      <c r="N61" s="45">
        <v>1830.8879999999999</v>
      </c>
      <c r="O61" s="45">
        <v>1869</v>
      </c>
      <c r="P61" s="45">
        <v>1906</v>
      </c>
      <c r="Q61" s="45">
        <v>1894</v>
      </c>
      <c r="R61" s="45">
        <v>1871</v>
      </c>
      <c r="S61" s="45">
        <v>1840</v>
      </c>
      <c r="T61" s="45">
        <v>1829</v>
      </c>
      <c r="U61" s="45">
        <v>1822</v>
      </c>
      <c r="V61" s="45">
        <v>1819</v>
      </c>
      <c r="W61" s="45">
        <v>1867</v>
      </c>
      <c r="X61" s="45">
        <v>1875</v>
      </c>
      <c r="Y61" s="45">
        <v>1893</v>
      </c>
      <c r="Z61" s="45">
        <v>2007</v>
      </c>
      <c r="AA61" s="45">
        <v>2063</v>
      </c>
    </row>
    <row r="62" spans="1:27" ht="15" x14ac:dyDescent="0.2">
      <c r="A62" s="14"/>
      <c r="B62" s="14" t="s">
        <v>74</v>
      </c>
      <c r="C62" s="14"/>
      <c r="D62" s="186">
        <v>117</v>
      </c>
      <c r="E62" s="186">
        <v>119</v>
      </c>
      <c r="F62" s="186">
        <v>121</v>
      </c>
      <c r="G62" s="186">
        <v>122</v>
      </c>
      <c r="H62" s="186">
        <v>124.04900000000001</v>
      </c>
      <c r="I62" s="45">
        <v>122.893</v>
      </c>
      <c r="J62" s="45">
        <v>124.38800000000001</v>
      </c>
      <c r="K62" s="45">
        <v>128.87899999999999</v>
      </c>
      <c r="L62" s="45">
        <v>127.67100000000001</v>
      </c>
      <c r="M62" s="45">
        <v>127.57599999999999</v>
      </c>
      <c r="N62" s="45">
        <v>128.27199999999999</v>
      </c>
      <c r="O62" s="45">
        <v>136</v>
      </c>
      <c r="P62" s="45">
        <v>137</v>
      </c>
      <c r="Q62" s="45">
        <v>137</v>
      </c>
      <c r="R62" s="45">
        <v>137</v>
      </c>
      <c r="S62" s="45">
        <v>135</v>
      </c>
      <c r="T62" s="45">
        <v>133</v>
      </c>
      <c r="U62" s="45">
        <v>131</v>
      </c>
      <c r="V62" s="45">
        <v>133</v>
      </c>
      <c r="W62" s="45">
        <v>139</v>
      </c>
      <c r="X62" s="45">
        <v>142</v>
      </c>
      <c r="Y62" s="45">
        <v>145</v>
      </c>
      <c r="Z62" s="45">
        <v>148</v>
      </c>
      <c r="AA62" s="45">
        <v>143</v>
      </c>
    </row>
    <row r="63" spans="1:27" ht="15" x14ac:dyDescent="0.2">
      <c r="A63" s="14"/>
      <c r="B63" s="14" t="s">
        <v>75</v>
      </c>
      <c r="C63" s="14"/>
      <c r="D63" s="186">
        <v>832</v>
      </c>
      <c r="E63" s="186">
        <v>849</v>
      </c>
      <c r="F63" s="186">
        <v>861</v>
      </c>
      <c r="G63" s="186">
        <v>868</v>
      </c>
      <c r="H63" s="186">
        <v>885.13499999999999</v>
      </c>
      <c r="I63" s="45">
        <v>849.06600000000003</v>
      </c>
      <c r="J63" s="45">
        <v>844.50199999999995</v>
      </c>
      <c r="K63" s="45">
        <v>896.26900000000001</v>
      </c>
      <c r="L63" s="45">
        <v>927.06</v>
      </c>
      <c r="M63" s="45">
        <v>931.46699999999998</v>
      </c>
      <c r="N63" s="45">
        <v>927.83600000000001</v>
      </c>
      <c r="O63" s="45">
        <v>960</v>
      </c>
      <c r="P63" s="45">
        <v>972</v>
      </c>
      <c r="Q63" s="45">
        <v>958</v>
      </c>
      <c r="R63" s="45">
        <v>960</v>
      </c>
      <c r="S63" s="45">
        <v>945</v>
      </c>
      <c r="T63" s="45">
        <v>933</v>
      </c>
      <c r="U63" s="45">
        <v>918</v>
      </c>
      <c r="V63" s="45">
        <v>933</v>
      </c>
      <c r="W63" s="45">
        <v>968</v>
      </c>
      <c r="X63" s="45">
        <v>989</v>
      </c>
      <c r="Y63" s="45">
        <v>1005</v>
      </c>
      <c r="Z63" s="45">
        <v>1012</v>
      </c>
      <c r="AA63" s="45">
        <v>914</v>
      </c>
    </row>
    <row r="64" spans="1:27" ht="18" x14ac:dyDescent="0.2">
      <c r="A64" s="14"/>
      <c r="B64" s="14" t="s">
        <v>315</v>
      </c>
      <c r="C64" s="14"/>
      <c r="D64" s="186">
        <v>671</v>
      </c>
      <c r="E64" s="186">
        <v>682</v>
      </c>
      <c r="F64" s="186">
        <v>689</v>
      </c>
      <c r="G64" s="186">
        <v>697</v>
      </c>
      <c r="H64" s="186">
        <v>711.52</v>
      </c>
      <c r="I64" s="45">
        <v>690.92</v>
      </c>
      <c r="J64" s="45">
        <v>696.39400000000001</v>
      </c>
      <c r="K64" s="45">
        <v>717.88699999999994</v>
      </c>
      <c r="L64" s="45">
        <v>726.81399999999996</v>
      </c>
      <c r="M64" s="45">
        <v>734.18</v>
      </c>
      <c r="N64" s="45">
        <v>741.44299999999998</v>
      </c>
      <c r="O64" s="45">
        <v>766</v>
      </c>
      <c r="P64" s="45">
        <v>781</v>
      </c>
      <c r="Q64" s="45">
        <v>781</v>
      </c>
      <c r="R64" s="45">
        <v>766</v>
      </c>
      <c r="S64" s="45">
        <v>759</v>
      </c>
      <c r="T64" s="45">
        <v>757</v>
      </c>
      <c r="U64" s="45">
        <v>753</v>
      </c>
      <c r="V64" s="45">
        <v>755</v>
      </c>
      <c r="W64" s="45">
        <v>778</v>
      </c>
      <c r="X64" s="45">
        <v>786</v>
      </c>
      <c r="Y64" s="45">
        <v>797</v>
      </c>
      <c r="Z64" s="45">
        <v>827</v>
      </c>
      <c r="AA64" s="45">
        <v>837</v>
      </c>
    </row>
    <row r="65" spans="1:27" ht="15" x14ac:dyDescent="0.2">
      <c r="A65" s="14"/>
      <c r="B65" s="14" t="s">
        <v>77</v>
      </c>
      <c r="C65" s="14"/>
      <c r="D65" s="186">
        <v>698</v>
      </c>
      <c r="E65" s="186">
        <v>713</v>
      </c>
      <c r="F65" s="186">
        <v>724</v>
      </c>
      <c r="G65" s="186">
        <v>730</v>
      </c>
      <c r="H65" s="186">
        <v>739.07100000000003</v>
      </c>
      <c r="I65" s="45">
        <v>727.81500000000005</v>
      </c>
      <c r="J65" s="45">
        <v>725.20100000000002</v>
      </c>
      <c r="K65" s="45">
        <v>752.24900000000002</v>
      </c>
      <c r="L65" s="45">
        <v>767.73500000000001</v>
      </c>
      <c r="M65" s="45">
        <v>776.59299999999996</v>
      </c>
      <c r="N65" s="45">
        <v>775.90499999999997</v>
      </c>
      <c r="O65" s="45">
        <v>801</v>
      </c>
      <c r="P65" s="45">
        <v>812</v>
      </c>
      <c r="Q65" s="45">
        <v>813</v>
      </c>
      <c r="R65" s="45">
        <v>808</v>
      </c>
      <c r="S65" s="45">
        <v>798</v>
      </c>
      <c r="T65" s="45">
        <v>792</v>
      </c>
      <c r="U65" s="45">
        <v>779</v>
      </c>
      <c r="V65" s="45">
        <v>787</v>
      </c>
      <c r="W65" s="45">
        <v>817</v>
      </c>
      <c r="X65" s="45">
        <v>836</v>
      </c>
      <c r="Y65" s="45">
        <v>853</v>
      </c>
      <c r="Z65" s="45">
        <v>895</v>
      </c>
      <c r="AA65" s="45">
        <v>880</v>
      </c>
    </row>
    <row r="66" spans="1:27" ht="15" x14ac:dyDescent="0.2">
      <c r="A66" s="14"/>
      <c r="B66" s="14" t="s">
        <v>78</v>
      </c>
      <c r="C66" s="14"/>
      <c r="D66" s="186">
        <v>165</v>
      </c>
      <c r="E66" s="186">
        <v>169</v>
      </c>
      <c r="F66" s="186">
        <v>172</v>
      </c>
      <c r="G66" s="186">
        <v>174</v>
      </c>
      <c r="H66" s="186">
        <v>178.29599999999999</v>
      </c>
      <c r="I66" s="45">
        <v>177.88900000000001</v>
      </c>
      <c r="J66" s="45">
        <v>180.63200000000001</v>
      </c>
      <c r="K66" s="45">
        <v>190.41900000000001</v>
      </c>
      <c r="L66" s="45">
        <v>194.328</v>
      </c>
      <c r="M66" s="45">
        <v>194.71199999999999</v>
      </c>
      <c r="N66" s="45">
        <v>197.86</v>
      </c>
      <c r="O66" s="45">
        <v>205</v>
      </c>
      <c r="P66" s="45">
        <v>206</v>
      </c>
      <c r="Q66" s="45">
        <v>206</v>
      </c>
      <c r="R66" s="45">
        <v>203</v>
      </c>
      <c r="S66" s="45">
        <v>202</v>
      </c>
      <c r="T66" s="45">
        <v>202</v>
      </c>
      <c r="U66" s="45">
        <v>200</v>
      </c>
      <c r="V66" s="45">
        <v>204</v>
      </c>
      <c r="W66" s="45">
        <v>210</v>
      </c>
      <c r="X66" s="45">
        <v>215</v>
      </c>
      <c r="Y66" s="45">
        <v>220</v>
      </c>
      <c r="Z66" s="45">
        <v>224</v>
      </c>
      <c r="AA66" s="45">
        <v>219</v>
      </c>
    </row>
    <row r="67" spans="1:27" ht="15" x14ac:dyDescent="0.2">
      <c r="A67" s="14"/>
      <c r="B67" s="14" t="s">
        <v>79</v>
      </c>
      <c r="C67" s="14"/>
      <c r="D67" s="186">
        <v>501</v>
      </c>
      <c r="E67" s="186">
        <v>510</v>
      </c>
      <c r="F67" s="186">
        <v>517</v>
      </c>
      <c r="G67" s="186">
        <v>522</v>
      </c>
      <c r="H67" s="186">
        <v>530.79999999999995</v>
      </c>
      <c r="I67" s="45">
        <v>530.50099999999998</v>
      </c>
      <c r="J67" s="45">
        <v>543.42600000000004</v>
      </c>
      <c r="K67" s="45">
        <v>564.77300000000002</v>
      </c>
      <c r="L67" s="45">
        <v>567.20000000000005</v>
      </c>
      <c r="M67" s="45">
        <v>572.84799999999996</v>
      </c>
      <c r="N67" s="45">
        <v>576.149</v>
      </c>
      <c r="O67" s="45">
        <v>595</v>
      </c>
      <c r="P67" s="45">
        <v>600</v>
      </c>
      <c r="Q67" s="45">
        <v>607</v>
      </c>
      <c r="R67" s="45">
        <v>602</v>
      </c>
      <c r="S67" s="45">
        <v>595</v>
      </c>
      <c r="T67" s="45">
        <v>590</v>
      </c>
      <c r="U67" s="45">
        <v>572</v>
      </c>
      <c r="V67" s="45">
        <v>568</v>
      </c>
      <c r="W67" s="45">
        <v>585</v>
      </c>
      <c r="X67" s="45">
        <v>592</v>
      </c>
      <c r="Y67" s="45">
        <v>601</v>
      </c>
      <c r="Z67" s="45">
        <v>620</v>
      </c>
      <c r="AA67" s="45">
        <v>610</v>
      </c>
    </row>
    <row r="68" spans="1:27" ht="15" x14ac:dyDescent="0.2">
      <c r="A68" s="14"/>
      <c r="B68" s="14" t="s">
        <v>80</v>
      </c>
      <c r="C68" s="14"/>
      <c r="D68" s="186">
        <v>1140</v>
      </c>
      <c r="E68" s="186">
        <v>1161</v>
      </c>
      <c r="F68" s="186">
        <v>1175</v>
      </c>
      <c r="G68" s="186">
        <v>1190</v>
      </c>
      <c r="H68" s="186">
        <v>1216.8499999999999</v>
      </c>
      <c r="I68" s="45">
        <v>1192.78</v>
      </c>
      <c r="J68" s="45">
        <v>1192.7729999999999</v>
      </c>
      <c r="K68" s="45">
        <v>1223.393</v>
      </c>
      <c r="L68" s="45">
        <v>1205.6980000000001</v>
      </c>
      <c r="M68" s="45">
        <v>1222.5619999999999</v>
      </c>
      <c r="N68" s="45">
        <v>1239.7739999999999</v>
      </c>
      <c r="O68" s="45">
        <v>1311</v>
      </c>
      <c r="P68" s="45">
        <v>1333</v>
      </c>
      <c r="Q68" s="45">
        <v>1298</v>
      </c>
      <c r="R68" s="45">
        <v>1294</v>
      </c>
      <c r="S68" s="45">
        <v>1282</v>
      </c>
      <c r="T68" s="45">
        <v>1273</v>
      </c>
      <c r="U68" s="45">
        <v>1258</v>
      </c>
      <c r="V68" s="45">
        <v>1254</v>
      </c>
      <c r="W68" s="45">
        <v>1296</v>
      </c>
      <c r="X68" s="45">
        <v>1311</v>
      </c>
      <c r="Y68" s="45">
        <v>1335</v>
      </c>
      <c r="Z68" s="45">
        <v>1361</v>
      </c>
      <c r="AA68" s="45">
        <v>1265</v>
      </c>
    </row>
    <row r="69" spans="1:27" ht="18" x14ac:dyDescent="0.2">
      <c r="A69" s="14"/>
      <c r="B69" s="14" t="s">
        <v>319</v>
      </c>
      <c r="C69" s="14"/>
      <c r="D69" s="186">
        <v>629</v>
      </c>
      <c r="E69" s="186">
        <v>642</v>
      </c>
      <c r="F69" s="186">
        <v>651</v>
      </c>
      <c r="G69" s="186">
        <v>660</v>
      </c>
      <c r="H69" s="186">
        <v>668.26800000000003</v>
      </c>
      <c r="I69" s="45">
        <v>672.62599999999998</v>
      </c>
      <c r="J69" s="45">
        <v>674.02700000000004</v>
      </c>
      <c r="K69" s="45">
        <v>679.29200000000003</v>
      </c>
      <c r="L69" s="45">
        <v>692.85599999999999</v>
      </c>
      <c r="M69" s="45">
        <v>698.80499999999995</v>
      </c>
      <c r="N69" s="45">
        <v>709.30700000000002</v>
      </c>
      <c r="O69" s="45">
        <v>750</v>
      </c>
      <c r="P69" s="45">
        <v>763</v>
      </c>
      <c r="Q69" s="45">
        <v>759</v>
      </c>
      <c r="R69" s="45">
        <v>751</v>
      </c>
      <c r="S69" s="45">
        <v>747</v>
      </c>
      <c r="T69" s="45">
        <v>733</v>
      </c>
      <c r="U69" s="45">
        <v>718</v>
      </c>
      <c r="V69" s="45">
        <v>719</v>
      </c>
      <c r="W69" s="45">
        <v>744</v>
      </c>
      <c r="X69" s="45">
        <v>753</v>
      </c>
      <c r="Y69" s="45">
        <v>765</v>
      </c>
      <c r="Z69" s="45">
        <v>783</v>
      </c>
      <c r="AA69" s="45">
        <v>783</v>
      </c>
    </row>
    <row r="70" spans="1:27" ht="15" x14ac:dyDescent="0.2">
      <c r="A70" s="14"/>
      <c r="B70" s="14" t="s">
        <v>82</v>
      </c>
      <c r="C70" s="14"/>
      <c r="D70" s="186">
        <v>378</v>
      </c>
      <c r="E70" s="186">
        <v>384</v>
      </c>
      <c r="F70" s="186">
        <v>387</v>
      </c>
      <c r="G70" s="186">
        <v>392</v>
      </c>
      <c r="H70" s="186">
        <v>398.46800000000002</v>
      </c>
      <c r="I70" s="45">
        <v>397.09800000000001</v>
      </c>
      <c r="J70" s="45">
        <v>399.1</v>
      </c>
      <c r="K70" s="45">
        <v>410.60700000000003</v>
      </c>
      <c r="L70" s="45">
        <v>415.39299999999997</v>
      </c>
      <c r="M70" s="45">
        <v>417.90699999999998</v>
      </c>
      <c r="N70" s="45">
        <v>425.47800000000001</v>
      </c>
      <c r="O70" s="45">
        <v>436</v>
      </c>
      <c r="P70" s="45">
        <v>439</v>
      </c>
      <c r="Q70" s="45">
        <v>439</v>
      </c>
      <c r="R70" s="45">
        <v>438</v>
      </c>
      <c r="S70" s="45">
        <v>429</v>
      </c>
      <c r="T70" s="45">
        <v>431</v>
      </c>
      <c r="U70" s="45">
        <v>434</v>
      </c>
      <c r="V70" s="45">
        <v>432</v>
      </c>
      <c r="W70" s="45">
        <v>443</v>
      </c>
      <c r="X70" s="45">
        <v>444</v>
      </c>
      <c r="Y70" s="45">
        <v>451</v>
      </c>
      <c r="Z70" s="45">
        <v>455</v>
      </c>
      <c r="AA70" s="45">
        <v>459</v>
      </c>
    </row>
    <row r="71" spans="1:27" ht="15" x14ac:dyDescent="0.2">
      <c r="A71" s="14"/>
      <c r="B71" s="14" t="s">
        <v>83</v>
      </c>
      <c r="C71" s="14"/>
      <c r="D71" s="186">
        <v>889</v>
      </c>
      <c r="E71" s="186">
        <v>906</v>
      </c>
      <c r="F71" s="186">
        <v>918</v>
      </c>
      <c r="G71" s="186">
        <v>932</v>
      </c>
      <c r="H71" s="186">
        <v>943.73400000000004</v>
      </c>
      <c r="I71" s="45">
        <v>941.97900000000004</v>
      </c>
      <c r="J71" s="45">
        <v>947.31100000000004</v>
      </c>
      <c r="K71" s="45">
        <v>976.21699999999998</v>
      </c>
      <c r="L71" s="45">
        <v>989.48299999999995</v>
      </c>
      <c r="M71" s="45">
        <v>1012.601</v>
      </c>
      <c r="N71" s="45">
        <v>1015.043</v>
      </c>
      <c r="O71" s="45">
        <v>1031</v>
      </c>
      <c r="P71" s="45">
        <v>1055</v>
      </c>
      <c r="Q71" s="45">
        <v>1051</v>
      </c>
      <c r="R71" s="45">
        <v>1046</v>
      </c>
      <c r="S71" s="45">
        <v>1034</v>
      </c>
      <c r="T71" s="45">
        <v>1042</v>
      </c>
      <c r="U71" s="45">
        <v>1038</v>
      </c>
      <c r="V71" s="45">
        <v>1039</v>
      </c>
      <c r="W71" s="45">
        <v>1071</v>
      </c>
      <c r="X71" s="45">
        <v>1085</v>
      </c>
      <c r="Y71" s="45">
        <v>1105</v>
      </c>
      <c r="Z71" s="45">
        <v>1175</v>
      </c>
      <c r="AA71" s="45">
        <v>1193</v>
      </c>
    </row>
    <row r="72" spans="1:27" ht="15.75" x14ac:dyDescent="0.25">
      <c r="A72" s="14"/>
      <c r="B72" s="55" t="s">
        <v>203</v>
      </c>
      <c r="C72" s="14"/>
      <c r="D72" s="188">
        <v>23844</v>
      </c>
      <c r="E72" s="188">
        <v>24301</v>
      </c>
      <c r="F72" s="188">
        <v>24621</v>
      </c>
      <c r="G72" s="188">
        <v>24917</v>
      </c>
      <c r="H72" s="188">
        <v>25307.499</v>
      </c>
      <c r="I72" s="103">
        <v>25228.215</v>
      </c>
      <c r="J72" s="103">
        <v>25354.416000000001</v>
      </c>
      <c r="K72" s="103">
        <v>26199.812000000002</v>
      </c>
      <c r="L72" s="103">
        <v>26438.722000000002</v>
      </c>
      <c r="M72" s="103">
        <v>26729.235000000001</v>
      </c>
      <c r="N72" s="103">
        <v>26811.469000000001</v>
      </c>
      <c r="O72" s="103">
        <v>27745</v>
      </c>
      <c r="P72" s="103">
        <v>28118</v>
      </c>
      <c r="Q72" s="103">
        <v>27966</v>
      </c>
      <c r="R72" s="103">
        <v>27673</v>
      </c>
      <c r="S72" s="103">
        <v>27266</v>
      </c>
      <c r="T72" s="103">
        <v>27077</v>
      </c>
      <c r="U72" s="103">
        <v>26757</v>
      </c>
      <c r="V72" s="103">
        <v>26853</v>
      </c>
      <c r="W72" s="103">
        <v>27727</v>
      </c>
      <c r="X72" s="103">
        <v>28032</v>
      </c>
      <c r="Y72" s="103">
        <v>28482</v>
      </c>
      <c r="Z72" s="103">
        <v>29467</v>
      </c>
      <c r="AA72" s="103">
        <v>28998</v>
      </c>
    </row>
    <row r="73" spans="1:27" ht="6" customHeight="1" x14ac:dyDescent="0.2">
      <c r="A73" s="108"/>
      <c r="B73" s="144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</row>
    <row r="74" spans="1:27" ht="6" customHeight="1" x14ac:dyDescent="0.2"/>
    <row r="75" spans="1:27" ht="12.75" customHeight="1" x14ac:dyDescent="0.2">
      <c r="A75" t="s">
        <v>249</v>
      </c>
    </row>
    <row r="76" spans="1:27" ht="12.75" customHeight="1" x14ac:dyDescent="0.2">
      <c r="B76" t="s">
        <v>207</v>
      </c>
    </row>
    <row r="77" spans="1:27" x14ac:dyDescent="0.2">
      <c r="A77" s="83" t="s">
        <v>240</v>
      </c>
    </row>
    <row r="78" spans="1:27" x14ac:dyDescent="0.2">
      <c r="A78" s="83" t="s">
        <v>208</v>
      </c>
    </row>
    <row r="79" spans="1:27" x14ac:dyDescent="0.2">
      <c r="A79" s="83" t="s">
        <v>209</v>
      </c>
    </row>
    <row r="80" spans="1:27" x14ac:dyDescent="0.2">
      <c r="A80" s="83" t="s">
        <v>320</v>
      </c>
    </row>
    <row r="81" spans="1:2" ht="14.25" customHeight="1" x14ac:dyDescent="0.2">
      <c r="B81" t="s">
        <v>303</v>
      </c>
    </row>
    <row r="82" spans="1:2" ht="14.25" customHeight="1" x14ac:dyDescent="0.2">
      <c r="A82" s="83" t="s">
        <v>362</v>
      </c>
    </row>
    <row r="83" spans="1:2" ht="12" customHeight="1" x14ac:dyDescent="0.2">
      <c r="A83" t="s">
        <v>343</v>
      </c>
    </row>
    <row r="84" spans="1:2" ht="6.75" customHeight="1" x14ac:dyDescent="0.2"/>
  </sheetData>
  <phoneticPr fontId="17" type="noConversion"/>
  <pageMargins left="0.75" right="0.75" top="1" bottom="0.75" header="0.5" footer="0.5"/>
  <pageSetup paperSize="9" scale="61" orientation="portrait" horizontalDpi="300" verticalDpi="300" r:id="rId1"/>
  <headerFooter alignWithMargins="0">
    <oddHeader>&amp;R&amp;"Arial,Bold"&amp;14ROAD TRAFFIC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zoomScale="75" zoomScaleNormal="75" workbookViewId="0">
      <selection activeCell="AE15" sqref="AE15"/>
    </sheetView>
  </sheetViews>
  <sheetFormatPr defaultRowHeight="12.75" x14ac:dyDescent="0.2"/>
  <cols>
    <col min="1" max="1" width="1.140625" customWidth="1"/>
    <col min="2" max="2" width="9.7109375" customWidth="1"/>
    <col min="3" max="3" width="14.7109375" customWidth="1"/>
    <col min="4" max="16" width="9.5703125" hidden="1" customWidth="1"/>
    <col min="17" max="19" width="9.5703125" customWidth="1"/>
  </cols>
  <sheetData>
    <row r="1" spans="1:27" s="14" customFormat="1" ht="18.75" x14ac:dyDescent="0.25">
      <c r="A1" s="77" t="s">
        <v>261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7" ht="18.75" x14ac:dyDescent="0.25">
      <c r="A2" s="105"/>
      <c r="B2" s="105"/>
      <c r="C2" s="106"/>
      <c r="D2" s="106">
        <v>1995</v>
      </c>
      <c r="E2" s="106">
        <v>1996</v>
      </c>
      <c r="F2" s="106">
        <v>1997</v>
      </c>
      <c r="G2" s="106">
        <v>1998</v>
      </c>
      <c r="H2" s="106">
        <v>1999</v>
      </c>
      <c r="I2" s="106">
        <v>2000</v>
      </c>
      <c r="J2" s="106">
        <v>2001</v>
      </c>
      <c r="K2" s="106">
        <v>2002</v>
      </c>
      <c r="L2" s="106">
        <v>2003</v>
      </c>
      <c r="M2" s="106">
        <v>2004</v>
      </c>
      <c r="N2" s="106">
        <v>2005</v>
      </c>
      <c r="O2" s="106">
        <v>2006</v>
      </c>
      <c r="P2" s="106">
        <v>2007</v>
      </c>
      <c r="Q2" s="106">
        <v>2008</v>
      </c>
      <c r="R2" s="106">
        <v>2009</v>
      </c>
      <c r="S2" s="106">
        <v>2010</v>
      </c>
      <c r="T2" s="106">
        <v>2011</v>
      </c>
      <c r="U2" s="106">
        <v>2012</v>
      </c>
      <c r="V2" s="106">
        <v>2013</v>
      </c>
      <c r="W2" s="143" t="s">
        <v>352</v>
      </c>
      <c r="X2" s="106">
        <v>2015</v>
      </c>
      <c r="Y2" s="143" t="s">
        <v>364</v>
      </c>
      <c r="Z2" s="106">
        <v>2017</v>
      </c>
      <c r="AA2" s="106">
        <v>2018</v>
      </c>
    </row>
    <row r="3" spans="1:27" x14ac:dyDescent="0.2">
      <c r="C3" s="4"/>
      <c r="D3" s="4"/>
      <c r="E3" s="4"/>
      <c r="F3" s="4"/>
      <c r="G3" s="4"/>
      <c r="H3" s="4"/>
      <c r="N3" s="12"/>
      <c r="P3" s="12"/>
      <c r="Q3" s="12"/>
      <c r="R3" s="12"/>
      <c r="S3" s="12"/>
      <c r="T3" s="12"/>
      <c r="AA3" s="12" t="s">
        <v>48</v>
      </c>
    </row>
    <row r="4" spans="1:27" ht="15.75" x14ac:dyDescent="0.25">
      <c r="A4" s="55" t="s">
        <v>97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27" ht="15" x14ac:dyDescent="0.2">
      <c r="A5" s="14"/>
      <c r="B5" s="14" t="s">
        <v>53</v>
      </c>
      <c r="C5" s="14"/>
      <c r="D5" s="45">
        <v>1213</v>
      </c>
      <c r="E5" s="45">
        <v>1255</v>
      </c>
      <c r="F5" s="45">
        <v>1273</v>
      </c>
      <c r="G5" s="45">
        <v>1285</v>
      </c>
      <c r="H5" s="45">
        <v>1302.5450000000001</v>
      </c>
      <c r="I5" s="45">
        <v>1318.9739999999999</v>
      </c>
      <c r="J5" s="45">
        <v>1306.627</v>
      </c>
      <c r="K5" s="45">
        <v>1332.5889999999999</v>
      </c>
      <c r="L5" s="45">
        <v>1352.5060000000001</v>
      </c>
      <c r="M5" s="45">
        <v>1367.405</v>
      </c>
      <c r="N5" s="45">
        <v>1356.7439999999999</v>
      </c>
      <c r="O5" s="45">
        <v>1427</v>
      </c>
      <c r="P5" s="45">
        <v>1391</v>
      </c>
      <c r="Q5" s="45">
        <v>1379</v>
      </c>
      <c r="R5" s="45">
        <v>1329</v>
      </c>
      <c r="S5" s="45">
        <v>1308</v>
      </c>
      <c r="T5" s="45">
        <v>1297</v>
      </c>
      <c r="U5" s="45">
        <v>1303</v>
      </c>
      <c r="V5" s="45">
        <v>1301</v>
      </c>
      <c r="W5" s="45">
        <v>1331</v>
      </c>
      <c r="X5" s="45">
        <v>1338</v>
      </c>
      <c r="Y5" s="45">
        <v>1365</v>
      </c>
      <c r="Z5" s="45">
        <v>1384</v>
      </c>
      <c r="AA5" s="45">
        <v>1390</v>
      </c>
    </row>
    <row r="6" spans="1:27" ht="15" x14ac:dyDescent="0.2">
      <c r="A6" s="14"/>
      <c r="B6" s="14" t="s">
        <v>54</v>
      </c>
      <c r="C6" s="14"/>
      <c r="D6" s="45">
        <v>2382</v>
      </c>
      <c r="E6" s="45">
        <v>2443</v>
      </c>
      <c r="F6" s="45">
        <v>2492.3760000000002</v>
      </c>
      <c r="G6" s="45">
        <v>2516</v>
      </c>
      <c r="H6" s="45">
        <v>2540.9830000000002</v>
      </c>
      <c r="I6" s="45">
        <v>2466.0479999999998</v>
      </c>
      <c r="J6" s="45">
        <v>2487.62</v>
      </c>
      <c r="K6" s="45">
        <v>2634.201</v>
      </c>
      <c r="L6" s="45">
        <v>2687.6770000000001</v>
      </c>
      <c r="M6" s="45">
        <v>2683.2779999999998</v>
      </c>
      <c r="N6" s="45">
        <v>2696.7289999999998</v>
      </c>
      <c r="O6" s="45">
        <v>2830</v>
      </c>
      <c r="P6" s="45">
        <v>2834</v>
      </c>
      <c r="Q6" s="45">
        <v>2814</v>
      </c>
      <c r="R6" s="45">
        <v>2762</v>
      </c>
      <c r="S6" s="45">
        <v>2716</v>
      </c>
      <c r="T6" s="45">
        <v>2683</v>
      </c>
      <c r="U6" s="45">
        <v>2686</v>
      </c>
      <c r="V6" s="45">
        <v>2732</v>
      </c>
      <c r="W6" s="45">
        <v>2847</v>
      </c>
      <c r="X6" s="45">
        <v>2892</v>
      </c>
      <c r="Y6" s="45">
        <v>2956</v>
      </c>
      <c r="Z6" s="45">
        <v>3146</v>
      </c>
      <c r="AA6" s="45">
        <v>3017</v>
      </c>
    </row>
    <row r="7" spans="1:27" ht="18" x14ac:dyDescent="0.2">
      <c r="A7" s="14"/>
      <c r="B7" s="14" t="s">
        <v>305</v>
      </c>
      <c r="C7" s="14"/>
      <c r="D7" s="45">
        <v>873</v>
      </c>
      <c r="E7" s="45">
        <v>897</v>
      </c>
      <c r="F7" s="45">
        <v>915</v>
      </c>
      <c r="G7" s="45">
        <v>925</v>
      </c>
      <c r="H7" s="45">
        <v>940.40499999999997</v>
      </c>
      <c r="I7" s="45">
        <v>950.51599999999996</v>
      </c>
      <c r="J7" s="45">
        <v>920.36099999999999</v>
      </c>
      <c r="K7" s="45">
        <v>977.95100000000002</v>
      </c>
      <c r="L7" s="45">
        <v>983.15300000000002</v>
      </c>
      <c r="M7" s="45">
        <v>995.28300000000002</v>
      </c>
      <c r="N7" s="45">
        <v>995.72500000000002</v>
      </c>
      <c r="O7" s="45">
        <v>1076</v>
      </c>
      <c r="P7" s="45">
        <v>1066</v>
      </c>
      <c r="Q7" s="45">
        <v>1086</v>
      </c>
      <c r="R7" s="45">
        <v>1075</v>
      </c>
      <c r="S7" s="45">
        <v>1075</v>
      </c>
      <c r="T7" s="45">
        <v>1065</v>
      </c>
      <c r="U7" s="45">
        <v>1065</v>
      </c>
      <c r="V7" s="45">
        <v>1082</v>
      </c>
      <c r="W7" s="45">
        <v>1119</v>
      </c>
      <c r="X7" s="45">
        <v>1120</v>
      </c>
      <c r="Y7" s="45">
        <v>1141</v>
      </c>
      <c r="Z7" s="45">
        <v>1174</v>
      </c>
      <c r="AA7" s="45">
        <v>1159</v>
      </c>
    </row>
    <row r="8" spans="1:27" ht="15" x14ac:dyDescent="0.2">
      <c r="A8" s="14"/>
      <c r="B8" s="14" t="s">
        <v>56</v>
      </c>
      <c r="C8" s="14"/>
      <c r="D8" s="45">
        <v>766</v>
      </c>
      <c r="E8" s="45">
        <v>789</v>
      </c>
      <c r="F8" s="45">
        <v>803</v>
      </c>
      <c r="G8" s="45">
        <v>804</v>
      </c>
      <c r="H8" s="45">
        <v>814.78899999999999</v>
      </c>
      <c r="I8" s="45">
        <v>795.197</v>
      </c>
      <c r="J8" s="45">
        <v>800.19100000000003</v>
      </c>
      <c r="K8" s="45">
        <v>863.84199999999998</v>
      </c>
      <c r="L8" s="45">
        <v>870.54300000000001</v>
      </c>
      <c r="M8" s="45">
        <v>878.86400000000003</v>
      </c>
      <c r="N8" s="45">
        <v>858.49199999999996</v>
      </c>
      <c r="O8" s="45">
        <v>911</v>
      </c>
      <c r="P8" s="45">
        <v>910</v>
      </c>
      <c r="Q8" s="45">
        <v>904</v>
      </c>
      <c r="R8" s="45">
        <v>900</v>
      </c>
      <c r="S8" s="45">
        <v>884</v>
      </c>
      <c r="T8" s="45">
        <v>879</v>
      </c>
      <c r="U8" s="45">
        <v>866</v>
      </c>
      <c r="V8" s="45">
        <v>879</v>
      </c>
      <c r="W8" s="45">
        <v>904</v>
      </c>
      <c r="X8" s="45">
        <v>927</v>
      </c>
      <c r="Y8" s="45">
        <v>952</v>
      </c>
      <c r="Z8" s="45">
        <v>985</v>
      </c>
      <c r="AA8" s="45">
        <v>973</v>
      </c>
    </row>
    <row r="9" spans="1:27" ht="18" x14ac:dyDescent="0.2">
      <c r="A9" s="14"/>
      <c r="B9" s="14" t="s">
        <v>306</v>
      </c>
      <c r="C9" s="14"/>
      <c r="D9" s="45">
        <v>263</v>
      </c>
      <c r="E9" s="45">
        <v>269</v>
      </c>
      <c r="F9" s="45">
        <v>273</v>
      </c>
      <c r="G9" s="45">
        <v>277</v>
      </c>
      <c r="H9" s="45">
        <v>285.38</v>
      </c>
      <c r="I9" s="45">
        <v>284.709</v>
      </c>
      <c r="J9" s="45">
        <v>287.26499999999999</v>
      </c>
      <c r="K9" s="45">
        <v>290.63200000000001</v>
      </c>
      <c r="L9" s="45">
        <v>290.24</v>
      </c>
      <c r="M9" s="45">
        <v>294.39800000000002</v>
      </c>
      <c r="N9" s="45">
        <v>296.92</v>
      </c>
      <c r="O9" s="45">
        <v>293</v>
      </c>
      <c r="P9" s="45">
        <v>299</v>
      </c>
      <c r="Q9" s="45">
        <v>301</v>
      </c>
      <c r="R9" s="45">
        <v>316</v>
      </c>
      <c r="S9" s="45">
        <v>313</v>
      </c>
      <c r="T9" s="45">
        <v>314</v>
      </c>
      <c r="U9" s="45">
        <v>310</v>
      </c>
      <c r="V9" s="45">
        <v>301</v>
      </c>
      <c r="W9" s="45">
        <v>312</v>
      </c>
      <c r="X9" s="45">
        <v>316</v>
      </c>
      <c r="Y9" s="45">
        <v>320</v>
      </c>
      <c r="Z9" s="45">
        <v>334</v>
      </c>
      <c r="AA9" s="45">
        <v>336</v>
      </c>
    </row>
    <row r="10" spans="1:27" ht="15" x14ac:dyDescent="0.2">
      <c r="A10" s="14"/>
      <c r="B10" s="14" t="s">
        <v>58</v>
      </c>
      <c r="C10" s="14"/>
      <c r="D10" s="45">
        <v>1659</v>
      </c>
      <c r="E10" s="45">
        <v>1719</v>
      </c>
      <c r="F10" s="45">
        <v>1763</v>
      </c>
      <c r="G10" s="45">
        <v>1791</v>
      </c>
      <c r="H10" s="45">
        <v>1805.826</v>
      </c>
      <c r="I10" s="45">
        <v>1807.8240000000001</v>
      </c>
      <c r="J10" s="45">
        <v>1821.173</v>
      </c>
      <c r="K10" s="45">
        <v>1920.3820000000001</v>
      </c>
      <c r="L10" s="45">
        <v>1902.059</v>
      </c>
      <c r="M10" s="45">
        <v>1920.27</v>
      </c>
      <c r="N10" s="45">
        <v>1943.5440000000001</v>
      </c>
      <c r="O10" s="45">
        <v>1952</v>
      </c>
      <c r="P10" s="45">
        <v>2021</v>
      </c>
      <c r="Q10" s="45">
        <v>2021</v>
      </c>
      <c r="R10" s="45">
        <v>1998</v>
      </c>
      <c r="S10" s="45">
        <v>1974</v>
      </c>
      <c r="T10" s="45">
        <v>1963</v>
      </c>
      <c r="U10" s="45">
        <v>1927</v>
      </c>
      <c r="V10" s="45">
        <v>1956</v>
      </c>
      <c r="W10" s="45">
        <v>2020</v>
      </c>
      <c r="X10" s="45">
        <v>2073</v>
      </c>
      <c r="Y10" s="45">
        <v>2124</v>
      </c>
      <c r="Z10" s="45">
        <v>2244</v>
      </c>
      <c r="AA10" s="45">
        <v>2212</v>
      </c>
    </row>
    <row r="11" spans="1:27" ht="15" x14ac:dyDescent="0.2">
      <c r="A11" s="14"/>
      <c r="B11" s="14" t="s">
        <v>59</v>
      </c>
      <c r="C11" s="14"/>
      <c r="D11" s="45">
        <v>783</v>
      </c>
      <c r="E11" s="45">
        <v>792</v>
      </c>
      <c r="F11" s="45">
        <v>796</v>
      </c>
      <c r="G11" s="45">
        <v>804</v>
      </c>
      <c r="H11" s="45">
        <v>815.10299999999995</v>
      </c>
      <c r="I11" s="45">
        <v>820.26400000000001</v>
      </c>
      <c r="J11" s="45">
        <v>820.51199999999994</v>
      </c>
      <c r="K11" s="45">
        <v>851.59799999999996</v>
      </c>
      <c r="L11" s="45">
        <v>850.37900000000002</v>
      </c>
      <c r="M11" s="45">
        <v>865.70699999999999</v>
      </c>
      <c r="N11" s="45">
        <v>868.88599999999997</v>
      </c>
      <c r="O11" s="45">
        <v>885</v>
      </c>
      <c r="P11" s="45">
        <v>906</v>
      </c>
      <c r="Q11" s="45">
        <v>902</v>
      </c>
      <c r="R11" s="45">
        <v>885</v>
      </c>
      <c r="S11" s="45">
        <v>867</v>
      </c>
      <c r="T11" s="45">
        <v>865</v>
      </c>
      <c r="U11" s="45">
        <v>871</v>
      </c>
      <c r="V11" s="45">
        <v>858</v>
      </c>
      <c r="W11" s="45">
        <v>862</v>
      </c>
      <c r="X11" s="45">
        <v>863</v>
      </c>
      <c r="Y11" s="45">
        <v>877</v>
      </c>
      <c r="Z11" s="45">
        <v>884</v>
      </c>
      <c r="AA11" s="45">
        <v>899</v>
      </c>
    </row>
    <row r="12" spans="1:27" ht="18" x14ac:dyDescent="0.2">
      <c r="A12" s="14"/>
      <c r="B12" s="14" t="s">
        <v>307</v>
      </c>
      <c r="C12" s="14"/>
      <c r="D12" s="45">
        <v>812</v>
      </c>
      <c r="E12" s="45">
        <v>835</v>
      </c>
      <c r="F12" s="45">
        <v>853</v>
      </c>
      <c r="G12" s="45">
        <v>864</v>
      </c>
      <c r="H12" s="45">
        <v>887.67499999999995</v>
      </c>
      <c r="I12" s="45">
        <v>909.029</v>
      </c>
      <c r="J12" s="45">
        <v>934.96699999999998</v>
      </c>
      <c r="K12" s="45">
        <v>961.77200000000005</v>
      </c>
      <c r="L12" s="45">
        <v>981.85299999999995</v>
      </c>
      <c r="M12" s="45">
        <v>996.76099999999997</v>
      </c>
      <c r="N12" s="45">
        <v>951.02200000000005</v>
      </c>
      <c r="O12" s="45">
        <v>1064</v>
      </c>
      <c r="P12" s="45">
        <v>1059</v>
      </c>
      <c r="Q12" s="45">
        <v>1052</v>
      </c>
      <c r="R12" s="45">
        <v>1050</v>
      </c>
      <c r="S12" s="45">
        <v>1033</v>
      </c>
      <c r="T12" s="45">
        <v>1027</v>
      </c>
      <c r="U12" s="45">
        <v>1012</v>
      </c>
      <c r="V12" s="45">
        <v>1015</v>
      </c>
      <c r="W12" s="45">
        <v>1053</v>
      </c>
      <c r="X12" s="45">
        <v>1060</v>
      </c>
      <c r="Y12" s="45">
        <v>1056</v>
      </c>
      <c r="Z12" s="45">
        <v>1110</v>
      </c>
      <c r="AA12" s="45">
        <v>1122</v>
      </c>
    </row>
    <row r="13" spans="1:27" ht="15" x14ac:dyDescent="0.2">
      <c r="A13" s="14"/>
      <c r="B13" s="14" t="s">
        <v>61</v>
      </c>
      <c r="C13" s="14"/>
      <c r="D13" s="45">
        <v>487</v>
      </c>
      <c r="E13" s="45">
        <v>495</v>
      </c>
      <c r="F13" s="45">
        <v>500</v>
      </c>
      <c r="G13" s="45">
        <v>507</v>
      </c>
      <c r="H13" s="45">
        <v>514.697</v>
      </c>
      <c r="I13" s="45">
        <v>514.447</v>
      </c>
      <c r="J13" s="45">
        <v>516.80999999999995</v>
      </c>
      <c r="K13" s="45">
        <v>532.19399999999996</v>
      </c>
      <c r="L13" s="45">
        <v>536.43299999999999</v>
      </c>
      <c r="M13" s="45">
        <v>539.84100000000001</v>
      </c>
      <c r="N13" s="45">
        <v>537.12300000000005</v>
      </c>
      <c r="O13" s="45">
        <v>545</v>
      </c>
      <c r="P13" s="45">
        <v>556</v>
      </c>
      <c r="Q13" s="45">
        <v>547</v>
      </c>
      <c r="R13" s="45">
        <v>547</v>
      </c>
      <c r="S13" s="45">
        <v>534</v>
      </c>
      <c r="T13" s="45">
        <v>533</v>
      </c>
      <c r="U13" s="45">
        <v>529</v>
      </c>
      <c r="V13" s="45">
        <v>525</v>
      </c>
      <c r="W13" s="45">
        <v>542</v>
      </c>
      <c r="X13" s="45">
        <v>544</v>
      </c>
      <c r="Y13" s="45">
        <v>553</v>
      </c>
      <c r="Z13" s="45">
        <v>581</v>
      </c>
      <c r="AA13" s="45">
        <v>588</v>
      </c>
    </row>
    <row r="14" spans="1:27" ht="15" x14ac:dyDescent="0.2">
      <c r="A14" s="14"/>
      <c r="B14" s="14" t="s">
        <v>62</v>
      </c>
      <c r="C14" s="14"/>
      <c r="D14" s="45">
        <v>683</v>
      </c>
      <c r="E14" s="45">
        <v>704</v>
      </c>
      <c r="F14" s="45">
        <v>721</v>
      </c>
      <c r="G14" s="45">
        <v>729</v>
      </c>
      <c r="H14" s="45">
        <v>749.45299999999997</v>
      </c>
      <c r="I14" s="45">
        <v>755.01700000000005</v>
      </c>
      <c r="J14" s="45">
        <v>769.31</v>
      </c>
      <c r="K14" s="45">
        <v>786.76599999999996</v>
      </c>
      <c r="L14" s="45">
        <v>808.21799999999996</v>
      </c>
      <c r="M14" s="45">
        <v>833.57899999999995</v>
      </c>
      <c r="N14" s="45">
        <v>856.13</v>
      </c>
      <c r="O14" s="45">
        <v>889</v>
      </c>
      <c r="P14" s="45">
        <v>918</v>
      </c>
      <c r="Q14" s="45">
        <v>880</v>
      </c>
      <c r="R14" s="45">
        <v>862</v>
      </c>
      <c r="S14" s="45">
        <v>855</v>
      </c>
      <c r="T14" s="45">
        <v>852</v>
      </c>
      <c r="U14" s="45">
        <v>833</v>
      </c>
      <c r="V14" s="45">
        <v>836</v>
      </c>
      <c r="W14" s="45">
        <v>868</v>
      </c>
      <c r="X14" s="45">
        <v>877</v>
      </c>
      <c r="Y14" s="45">
        <v>915</v>
      </c>
      <c r="Z14" s="45">
        <v>1003</v>
      </c>
      <c r="AA14" s="45">
        <v>1005</v>
      </c>
    </row>
    <row r="15" spans="1:27" ht="18" x14ac:dyDescent="0.2">
      <c r="A15" s="14"/>
      <c r="B15" s="14" t="s">
        <v>308</v>
      </c>
      <c r="C15" s="14"/>
      <c r="D15" s="45">
        <v>526</v>
      </c>
      <c r="E15" s="45">
        <v>537</v>
      </c>
      <c r="F15" s="45">
        <v>546</v>
      </c>
      <c r="G15" s="45">
        <v>554</v>
      </c>
      <c r="H15" s="45">
        <v>564.21500000000003</v>
      </c>
      <c r="I15" s="45">
        <v>588.80999999999995</v>
      </c>
      <c r="J15" s="45">
        <v>594.399</v>
      </c>
      <c r="K15" s="45">
        <v>610.17100000000005</v>
      </c>
      <c r="L15" s="45">
        <v>612.28200000000004</v>
      </c>
      <c r="M15" s="45">
        <v>623.79600000000005</v>
      </c>
      <c r="N15" s="45">
        <v>613.30999999999995</v>
      </c>
      <c r="O15" s="45">
        <v>717</v>
      </c>
      <c r="P15" s="45">
        <v>745</v>
      </c>
      <c r="Q15" s="45">
        <v>750</v>
      </c>
      <c r="R15" s="45">
        <v>747</v>
      </c>
      <c r="S15" s="45">
        <v>728</v>
      </c>
      <c r="T15" s="45">
        <v>755</v>
      </c>
      <c r="U15" s="45">
        <v>741</v>
      </c>
      <c r="V15" s="45">
        <v>745</v>
      </c>
      <c r="W15" s="45">
        <v>766</v>
      </c>
      <c r="X15" s="45">
        <v>787</v>
      </c>
      <c r="Y15" s="45">
        <v>804</v>
      </c>
      <c r="Z15" s="45">
        <v>806</v>
      </c>
      <c r="AA15" s="45">
        <v>812</v>
      </c>
    </row>
    <row r="16" spans="1:27" ht="15" x14ac:dyDescent="0.2">
      <c r="A16" s="14"/>
      <c r="B16" s="14" t="s">
        <v>64</v>
      </c>
      <c r="C16" s="14"/>
      <c r="D16" s="45">
        <v>2587</v>
      </c>
      <c r="E16" s="45">
        <v>2651</v>
      </c>
      <c r="F16" s="45">
        <v>2701</v>
      </c>
      <c r="G16" s="45">
        <v>2752</v>
      </c>
      <c r="H16" s="45">
        <v>2796.2640000000001</v>
      </c>
      <c r="I16" s="45">
        <v>2769.6480000000001</v>
      </c>
      <c r="J16" s="45">
        <v>2829.1109999999999</v>
      </c>
      <c r="K16" s="45">
        <v>2901.0619999999999</v>
      </c>
      <c r="L16" s="45">
        <v>2929.3809999999999</v>
      </c>
      <c r="M16" s="45">
        <v>2971.973</v>
      </c>
      <c r="N16" s="45">
        <v>2973.3209999999999</v>
      </c>
      <c r="O16" s="45">
        <v>2988</v>
      </c>
      <c r="P16" s="45">
        <v>3040</v>
      </c>
      <c r="Q16" s="45">
        <v>2957</v>
      </c>
      <c r="R16" s="45">
        <v>2978</v>
      </c>
      <c r="S16" s="45">
        <v>2885</v>
      </c>
      <c r="T16" s="45">
        <v>2902</v>
      </c>
      <c r="U16" s="45">
        <v>2879</v>
      </c>
      <c r="V16" s="45">
        <v>2888</v>
      </c>
      <c r="W16" s="45">
        <v>2945</v>
      </c>
      <c r="X16" s="45">
        <v>3009</v>
      </c>
      <c r="Y16" s="45">
        <v>3066</v>
      </c>
      <c r="Z16" s="45">
        <v>3067</v>
      </c>
      <c r="AA16" s="45">
        <v>3192</v>
      </c>
    </row>
    <row r="17" spans="1:27" ht="15" x14ac:dyDescent="0.2">
      <c r="A17" s="14"/>
      <c r="B17" s="14" t="s">
        <v>344</v>
      </c>
      <c r="C17" s="14"/>
      <c r="D17" s="45">
        <v>168</v>
      </c>
      <c r="E17" s="45">
        <v>172</v>
      </c>
      <c r="F17" s="45">
        <v>175</v>
      </c>
      <c r="G17" s="45">
        <v>177</v>
      </c>
      <c r="H17" s="45">
        <v>175.30600000000001</v>
      </c>
      <c r="I17" s="45">
        <v>175.286</v>
      </c>
      <c r="J17" s="45">
        <v>177.19900000000001</v>
      </c>
      <c r="K17" s="45">
        <v>179.39699999999999</v>
      </c>
      <c r="L17" s="45">
        <v>185.74299999999999</v>
      </c>
      <c r="M17" s="45">
        <v>186.35599999999999</v>
      </c>
      <c r="N17" s="45">
        <v>175.773</v>
      </c>
      <c r="O17" s="45">
        <v>208</v>
      </c>
      <c r="P17" s="45">
        <v>209</v>
      </c>
      <c r="Q17" s="45">
        <v>205</v>
      </c>
      <c r="R17" s="45">
        <v>206</v>
      </c>
      <c r="S17" s="45">
        <v>203</v>
      </c>
      <c r="T17" s="45">
        <v>202</v>
      </c>
      <c r="U17" s="45">
        <v>203</v>
      </c>
      <c r="V17" s="45">
        <v>206</v>
      </c>
      <c r="W17" s="45">
        <v>214</v>
      </c>
      <c r="X17" s="45">
        <v>219</v>
      </c>
      <c r="Y17" s="45">
        <v>246</v>
      </c>
      <c r="Z17" s="45">
        <v>230</v>
      </c>
      <c r="AA17" s="45">
        <v>226</v>
      </c>
    </row>
    <row r="18" spans="1:27" ht="15" x14ac:dyDescent="0.2">
      <c r="A18" s="14"/>
      <c r="B18" s="14" t="s">
        <v>65</v>
      </c>
      <c r="C18" s="14"/>
      <c r="D18" s="45">
        <v>1167</v>
      </c>
      <c r="E18" s="45">
        <v>1204</v>
      </c>
      <c r="F18" s="45">
        <v>1236</v>
      </c>
      <c r="G18" s="45">
        <v>1266</v>
      </c>
      <c r="H18" s="45">
        <v>1307.5329999999999</v>
      </c>
      <c r="I18" s="45">
        <v>1312.9929999999999</v>
      </c>
      <c r="J18" s="45">
        <v>1335.625</v>
      </c>
      <c r="K18" s="45">
        <v>1380.136</v>
      </c>
      <c r="L18" s="45">
        <v>1389.9580000000001</v>
      </c>
      <c r="M18" s="45">
        <v>1439.271</v>
      </c>
      <c r="N18" s="45">
        <v>1436.021</v>
      </c>
      <c r="O18" s="45">
        <v>1492</v>
      </c>
      <c r="P18" s="45">
        <v>1524</v>
      </c>
      <c r="Q18" s="45">
        <v>1517</v>
      </c>
      <c r="R18" s="45">
        <v>1505</v>
      </c>
      <c r="S18" s="45">
        <v>1479</v>
      </c>
      <c r="T18" s="45">
        <v>1489</v>
      </c>
      <c r="U18" s="45">
        <v>1521</v>
      </c>
      <c r="V18" s="45">
        <v>1526</v>
      </c>
      <c r="W18" s="45">
        <v>1555</v>
      </c>
      <c r="X18" s="45">
        <v>1592</v>
      </c>
      <c r="Y18" s="45">
        <v>1645</v>
      </c>
      <c r="Z18" s="45">
        <v>1666</v>
      </c>
      <c r="AA18" s="45">
        <v>1667</v>
      </c>
    </row>
    <row r="19" spans="1:27" ht="15" x14ac:dyDescent="0.2">
      <c r="A19" s="14"/>
      <c r="B19" s="14" t="s">
        <v>66</v>
      </c>
      <c r="C19" s="14"/>
      <c r="D19" s="45">
        <v>2383</v>
      </c>
      <c r="E19" s="45">
        <v>2445</v>
      </c>
      <c r="F19" s="45">
        <v>2496</v>
      </c>
      <c r="G19" s="45">
        <v>2530</v>
      </c>
      <c r="H19" s="45">
        <v>2540.424</v>
      </c>
      <c r="I19" s="45">
        <v>2519.3330000000001</v>
      </c>
      <c r="J19" s="45">
        <v>2570.8879999999999</v>
      </c>
      <c r="K19" s="45">
        <v>2711.6350000000002</v>
      </c>
      <c r="L19" s="45">
        <v>2742.7069999999999</v>
      </c>
      <c r="M19" s="45">
        <v>2805.366</v>
      </c>
      <c r="N19" s="45">
        <v>2770.2109999999998</v>
      </c>
      <c r="O19" s="45">
        <v>2856</v>
      </c>
      <c r="P19" s="45">
        <v>2911</v>
      </c>
      <c r="Q19" s="45">
        <v>2891</v>
      </c>
      <c r="R19" s="45">
        <v>2894</v>
      </c>
      <c r="S19" s="45">
        <v>2848</v>
      </c>
      <c r="T19" s="45">
        <v>2839</v>
      </c>
      <c r="U19" s="45">
        <v>2800</v>
      </c>
      <c r="V19" s="45">
        <v>2825</v>
      </c>
      <c r="W19" s="45">
        <v>2902</v>
      </c>
      <c r="X19" s="45">
        <v>2917</v>
      </c>
      <c r="Y19" s="45">
        <v>2983</v>
      </c>
      <c r="Z19" s="45">
        <v>3101</v>
      </c>
      <c r="AA19" s="45">
        <v>3060</v>
      </c>
    </row>
    <row r="20" spans="1:27" ht="18" x14ac:dyDescent="0.2">
      <c r="A20" s="14"/>
      <c r="B20" s="14" t="s">
        <v>309</v>
      </c>
      <c r="C20" s="14"/>
      <c r="D20" s="45">
        <v>2880</v>
      </c>
      <c r="E20" s="45">
        <v>2970</v>
      </c>
      <c r="F20" s="45">
        <v>3041</v>
      </c>
      <c r="G20" s="45">
        <v>3128</v>
      </c>
      <c r="H20" s="45">
        <v>3186.2069999999999</v>
      </c>
      <c r="I20" s="45">
        <v>3160.0320000000002</v>
      </c>
      <c r="J20" s="45">
        <v>3203.5529999999999</v>
      </c>
      <c r="K20" s="45">
        <v>3292.5279999999998</v>
      </c>
      <c r="L20" s="45">
        <v>3296.4</v>
      </c>
      <c r="M20" s="45">
        <v>3384.0230000000001</v>
      </c>
      <c r="N20" s="45">
        <v>3416.942</v>
      </c>
      <c r="O20" s="45">
        <v>3360</v>
      </c>
      <c r="P20" s="45">
        <v>3406</v>
      </c>
      <c r="Q20" s="45">
        <v>3429</v>
      </c>
      <c r="R20" s="45">
        <v>3390</v>
      </c>
      <c r="S20" s="45">
        <v>3329</v>
      </c>
      <c r="T20" s="45">
        <v>3341</v>
      </c>
      <c r="U20" s="45">
        <v>3492</v>
      </c>
      <c r="V20" s="45">
        <v>3537</v>
      </c>
      <c r="W20" s="45">
        <v>3566</v>
      </c>
      <c r="X20" s="45">
        <v>3537</v>
      </c>
      <c r="Y20" s="45">
        <v>3617</v>
      </c>
      <c r="Z20" s="45">
        <v>3651</v>
      </c>
      <c r="AA20" s="45">
        <v>3632</v>
      </c>
    </row>
    <row r="21" spans="1:27" ht="15" x14ac:dyDescent="0.2">
      <c r="A21" s="14"/>
      <c r="B21" s="14" t="s">
        <v>68</v>
      </c>
      <c r="C21" s="14"/>
      <c r="D21" s="45">
        <v>2161</v>
      </c>
      <c r="E21" s="45">
        <v>2228</v>
      </c>
      <c r="F21" s="45">
        <v>2272</v>
      </c>
      <c r="G21" s="45">
        <v>2281</v>
      </c>
      <c r="H21" s="45">
        <v>2320.7530000000002</v>
      </c>
      <c r="I21" s="45">
        <v>2286.3449999999998</v>
      </c>
      <c r="J21" s="45">
        <v>2340.5659999999998</v>
      </c>
      <c r="K21" s="45">
        <v>2449.4029999999998</v>
      </c>
      <c r="L21" s="45">
        <v>2476.6039999999998</v>
      </c>
      <c r="M21" s="45">
        <v>2476.692</v>
      </c>
      <c r="N21" s="45">
        <v>2490.3670000000002</v>
      </c>
      <c r="O21" s="45">
        <v>2556</v>
      </c>
      <c r="P21" s="45">
        <v>2595</v>
      </c>
      <c r="Q21" s="45">
        <v>2597</v>
      </c>
      <c r="R21" s="45">
        <v>2623</v>
      </c>
      <c r="S21" s="45">
        <v>2586</v>
      </c>
      <c r="T21" s="45">
        <v>2580</v>
      </c>
      <c r="U21" s="45">
        <v>2552</v>
      </c>
      <c r="V21" s="45">
        <v>2590</v>
      </c>
      <c r="W21" s="45">
        <v>2643</v>
      </c>
      <c r="X21" s="45">
        <v>2719</v>
      </c>
      <c r="Y21" s="45">
        <v>2798</v>
      </c>
      <c r="Z21" s="45">
        <v>2884</v>
      </c>
      <c r="AA21" s="45">
        <v>2943</v>
      </c>
    </row>
    <row r="22" spans="1:27" ht="15" x14ac:dyDescent="0.2">
      <c r="A22" s="14"/>
      <c r="B22" s="14" t="s">
        <v>69</v>
      </c>
      <c r="C22" s="14"/>
      <c r="D22" s="45">
        <v>481</v>
      </c>
      <c r="E22" s="45">
        <v>489</v>
      </c>
      <c r="F22" s="45">
        <v>495</v>
      </c>
      <c r="G22" s="45">
        <v>500</v>
      </c>
      <c r="H22" s="45">
        <v>508.59899999999999</v>
      </c>
      <c r="I22" s="45">
        <v>510.089</v>
      </c>
      <c r="J22" s="45">
        <v>519.27300000000002</v>
      </c>
      <c r="K22" s="45">
        <v>516.077</v>
      </c>
      <c r="L22" s="45">
        <v>519.78099999999995</v>
      </c>
      <c r="M22" s="45">
        <v>534.51099999999997</v>
      </c>
      <c r="N22" s="45">
        <v>530.36300000000006</v>
      </c>
      <c r="O22" s="45">
        <v>539</v>
      </c>
      <c r="P22" s="45">
        <v>545</v>
      </c>
      <c r="Q22" s="45">
        <v>541</v>
      </c>
      <c r="R22" s="45">
        <v>533</v>
      </c>
      <c r="S22" s="45">
        <v>519</v>
      </c>
      <c r="T22" s="45">
        <v>515</v>
      </c>
      <c r="U22" s="45">
        <v>509</v>
      </c>
      <c r="V22" s="45">
        <v>507</v>
      </c>
      <c r="W22" s="45">
        <v>522</v>
      </c>
      <c r="X22" s="45">
        <v>524</v>
      </c>
      <c r="Y22" s="45">
        <v>532</v>
      </c>
      <c r="Z22" s="45">
        <v>541</v>
      </c>
      <c r="AA22" s="45">
        <v>540</v>
      </c>
    </row>
    <row r="23" spans="1:27" ht="15" x14ac:dyDescent="0.2">
      <c r="A23" s="14"/>
      <c r="B23" s="14" t="s">
        <v>70</v>
      </c>
      <c r="C23" s="14"/>
      <c r="D23" s="45">
        <v>545</v>
      </c>
      <c r="E23" s="45">
        <v>559</v>
      </c>
      <c r="F23" s="45">
        <v>568</v>
      </c>
      <c r="G23" s="45">
        <v>576</v>
      </c>
      <c r="H23" s="45">
        <v>600.63900000000001</v>
      </c>
      <c r="I23" s="45">
        <v>601.572</v>
      </c>
      <c r="J23" s="45">
        <v>607.78399999999999</v>
      </c>
      <c r="K23" s="45">
        <v>610.75199999999995</v>
      </c>
      <c r="L23" s="45">
        <v>617.54499999999996</v>
      </c>
      <c r="M23" s="45">
        <v>623.60900000000004</v>
      </c>
      <c r="N23" s="45">
        <v>626.721</v>
      </c>
      <c r="O23" s="45">
        <v>640</v>
      </c>
      <c r="P23" s="45">
        <v>649</v>
      </c>
      <c r="Q23" s="45">
        <v>649</v>
      </c>
      <c r="R23" s="45">
        <v>661</v>
      </c>
      <c r="S23" s="45">
        <v>652</v>
      </c>
      <c r="T23" s="45">
        <v>653</v>
      </c>
      <c r="U23" s="45">
        <v>644</v>
      </c>
      <c r="V23" s="45">
        <v>642</v>
      </c>
      <c r="W23" s="45">
        <v>666</v>
      </c>
      <c r="X23" s="45">
        <v>671</v>
      </c>
      <c r="Y23" s="45">
        <v>685</v>
      </c>
      <c r="Z23" s="45">
        <v>717</v>
      </c>
      <c r="AA23" s="45">
        <v>717</v>
      </c>
    </row>
    <row r="24" spans="1:27" ht="15" x14ac:dyDescent="0.2">
      <c r="A24" s="14"/>
      <c r="B24" s="14" t="s">
        <v>71</v>
      </c>
      <c r="C24" s="14"/>
      <c r="D24" s="45">
        <v>608</v>
      </c>
      <c r="E24" s="45">
        <v>626</v>
      </c>
      <c r="F24" s="45">
        <v>638</v>
      </c>
      <c r="G24" s="45">
        <v>644</v>
      </c>
      <c r="H24" s="45">
        <v>654.29899999999998</v>
      </c>
      <c r="I24" s="45">
        <v>646.80399999999997</v>
      </c>
      <c r="J24" s="45">
        <v>660.96299999999997</v>
      </c>
      <c r="K24" s="45">
        <v>703.31500000000005</v>
      </c>
      <c r="L24" s="45">
        <v>705.69600000000003</v>
      </c>
      <c r="M24" s="45">
        <v>714.78899999999999</v>
      </c>
      <c r="N24" s="45">
        <v>721.66700000000003</v>
      </c>
      <c r="O24" s="45">
        <v>727</v>
      </c>
      <c r="P24" s="45">
        <v>743</v>
      </c>
      <c r="Q24" s="45">
        <v>739</v>
      </c>
      <c r="R24" s="45">
        <v>729</v>
      </c>
      <c r="S24" s="45">
        <v>714</v>
      </c>
      <c r="T24" s="45">
        <v>708</v>
      </c>
      <c r="U24" s="45">
        <v>711</v>
      </c>
      <c r="V24" s="45">
        <v>716</v>
      </c>
      <c r="W24" s="45">
        <v>740</v>
      </c>
      <c r="X24" s="45">
        <v>751</v>
      </c>
      <c r="Y24" s="45">
        <v>769</v>
      </c>
      <c r="Z24" s="45">
        <v>797</v>
      </c>
      <c r="AA24" s="45">
        <v>800</v>
      </c>
    </row>
    <row r="25" spans="1:27" ht="15" x14ac:dyDescent="0.2">
      <c r="A25" s="14"/>
      <c r="B25" s="14" t="s">
        <v>72</v>
      </c>
      <c r="C25" s="14"/>
      <c r="D25" s="45">
        <v>657</v>
      </c>
      <c r="E25" s="45">
        <v>674</v>
      </c>
      <c r="F25" s="45">
        <v>685</v>
      </c>
      <c r="G25" s="45">
        <v>691</v>
      </c>
      <c r="H25" s="45">
        <v>684.40499999999997</v>
      </c>
      <c r="I25" s="45">
        <v>684.20399999999995</v>
      </c>
      <c r="J25" s="45">
        <v>674.16300000000001</v>
      </c>
      <c r="K25" s="45">
        <v>698.85699999999997</v>
      </c>
      <c r="L25" s="45">
        <v>709.11500000000001</v>
      </c>
      <c r="M25" s="45">
        <v>733.40099999999995</v>
      </c>
      <c r="N25" s="45">
        <v>720.39300000000003</v>
      </c>
      <c r="O25" s="45">
        <v>781</v>
      </c>
      <c r="P25" s="45">
        <v>792</v>
      </c>
      <c r="Q25" s="45">
        <v>792</v>
      </c>
      <c r="R25" s="45">
        <v>782</v>
      </c>
      <c r="S25" s="45">
        <v>770</v>
      </c>
      <c r="T25" s="45">
        <v>766</v>
      </c>
      <c r="U25" s="45">
        <v>744</v>
      </c>
      <c r="V25" s="45">
        <v>740</v>
      </c>
      <c r="W25" s="45">
        <v>764</v>
      </c>
      <c r="X25" s="45">
        <v>772</v>
      </c>
      <c r="Y25" s="45">
        <v>784</v>
      </c>
      <c r="Z25" s="45">
        <v>806</v>
      </c>
      <c r="AA25" s="45">
        <v>805</v>
      </c>
    </row>
    <row r="26" spans="1:27" ht="15" x14ac:dyDescent="0.2">
      <c r="A26" s="14"/>
      <c r="B26" s="14" t="s">
        <v>73</v>
      </c>
      <c r="C26" s="14"/>
      <c r="D26" s="45">
        <v>2595</v>
      </c>
      <c r="E26" s="45">
        <v>2659</v>
      </c>
      <c r="F26" s="45">
        <v>2709</v>
      </c>
      <c r="G26" s="45">
        <v>2759</v>
      </c>
      <c r="H26" s="45">
        <v>2796.3380000000002</v>
      </c>
      <c r="I26" s="45">
        <v>2820.3890000000001</v>
      </c>
      <c r="J26" s="45">
        <v>2846.4839999999999</v>
      </c>
      <c r="K26" s="45">
        <v>2903.2719999999999</v>
      </c>
      <c r="L26" s="45">
        <v>2911.1210000000001</v>
      </c>
      <c r="M26" s="45">
        <v>2967.52</v>
      </c>
      <c r="N26" s="45">
        <v>2964.098</v>
      </c>
      <c r="O26" s="45">
        <v>2983</v>
      </c>
      <c r="P26" s="45">
        <v>3049</v>
      </c>
      <c r="Q26" s="45">
        <v>3060</v>
      </c>
      <c r="R26" s="45">
        <v>3025</v>
      </c>
      <c r="S26" s="45">
        <v>3001</v>
      </c>
      <c r="T26" s="45">
        <v>2959</v>
      </c>
      <c r="U26" s="45">
        <v>3235</v>
      </c>
      <c r="V26" s="45">
        <v>3222</v>
      </c>
      <c r="W26" s="45">
        <v>3120</v>
      </c>
      <c r="X26" s="45">
        <v>3066</v>
      </c>
      <c r="Y26" s="45">
        <v>3110</v>
      </c>
      <c r="Z26" s="45">
        <v>3296</v>
      </c>
      <c r="AA26" s="45">
        <v>3386</v>
      </c>
    </row>
    <row r="27" spans="1:27" ht="15" x14ac:dyDescent="0.2">
      <c r="A27" s="14"/>
      <c r="B27" s="14" t="s">
        <v>74</v>
      </c>
      <c r="C27" s="14"/>
      <c r="D27" s="45">
        <v>117</v>
      </c>
      <c r="E27" s="45">
        <v>119</v>
      </c>
      <c r="F27" s="45">
        <v>121</v>
      </c>
      <c r="G27" s="45">
        <v>122</v>
      </c>
      <c r="H27" s="45">
        <v>124.04900000000001</v>
      </c>
      <c r="I27" s="45">
        <v>122.893</v>
      </c>
      <c r="J27" s="45">
        <v>124.38800000000001</v>
      </c>
      <c r="K27" s="45">
        <v>128.87899999999999</v>
      </c>
      <c r="L27" s="45">
        <v>127.67100000000001</v>
      </c>
      <c r="M27" s="45">
        <v>127.57599999999999</v>
      </c>
      <c r="N27" s="45">
        <v>128.27199999999999</v>
      </c>
      <c r="O27" s="45">
        <v>136</v>
      </c>
      <c r="P27" s="45">
        <v>137</v>
      </c>
      <c r="Q27" s="45">
        <v>137</v>
      </c>
      <c r="R27" s="45">
        <v>137</v>
      </c>
      <c r="S27" s="45">
        <v>135</v>
      </c>
      <c r="T27" s="45">
        <v>133</v>
      </c>
      <c r="U27" s="45">
        <v>131</v>
      </c>
      <c r="V27" s="45">
        <v>133</v>
      </c>
      <c r="W27" s="45">
        <v>139</v>
      </c>
      <c r="X27" s="45">
        <v>142</v>
      </c>
      <c r="Y27" s="45">
        <v>145</v>
      </c>
      <c r="Z27" s="45">
        <v>148</v>
      </c>
      <c r="AA27" s="45">
        <v>143</v>
      </c>
    </row>
    <row r="28" spans="1:27" ht="15" x14ac:dyDescent="0.2">
      <c r="A28" s="14"/>
      <c r="B28" s="14" t="s">
        <v>75</v>
      </c>
      <c r="C28" s="14"/>
      <c r="D28" s="45">
        <v>1983</v>
      </c>
      <c r="E28" s="45">
        <v>2051</v>
      </c>
      <c r="F28" s="45">
        <v>2112</v>
      </c>
      <c r="G28" s="45">
        <v>2141</v>
      </c>
      <c r="H28" s="45">
        <v>2128.9560000000001</v>
      </c>
      <c r="I28" s="45">
        <v>2081.44</v>
      </c>
      <c r="J28" s="45">
        <v>2152.5070000000001</v>
      </c>
      <c r="K28" s="45">
        <v>2235.4769999999999</v>
      </c>
      <c r="L28" s="45">
        <v>2223.252</v>
      </c>
      <c r="M28" s="45">
        <v>2266.9989999999998</v>
      </c>
      <c r="N28" s="45">
        <v>2272.6280000000002</v>
      </c>
      <c r="O28" s="45">
        <v>2340</v>
      </c>
      <c r="P28" s="45">
        <v>2351</v>
      </c>
      <c r="Q28" s="45">
        <v>2303</v>
      </c>
      <c r="R28" s="45">
        <v>2292</v>
      </c>
      <c r="S28" s="45">
        <v>2244</v>
      </c>
      <c r="T28" s="45">
        <v>2257</v>
      </c>
      <c r="U28" s="45">
        <v>2215</v>
      </c>
      <c r="V28" s="45">
        <v>2254</v>
      </c>
      <c r="W28" s="45">
        <v>2331</v>
      </c>
      <c r="X28" s="45">
        <v>2371</v>
      </c>
      <c r="Y28" s="45">
        <v>2472</v>
      </c>
      <c r="Z28" s="45">
        <v>2620</v>
      </c>
      <c r="AA28" s="45">
        <v>2594</v>
      </c>
    </row>
    <row r="29" spans="1:27" ht="18" x14ac:dyDescent="0.2">
      <c r="A29" s="14"/>
      <c r="B29" s="14" t="s">
        <v>310</v>
      </c>
      <c r="C29" s="14"/>
      <c r="D29" s="45">
        <v>1139</v>
      </c>
      <c r="E29" s="45">
        <v>1177</v>
      </c>
      <c r="F29" s="45">
        <v>1207</v>
      </c>
      <c r="G29" s="45">
        <v>1236</v>
      </c>
      <c r="H29" s="45">
        <v>1253.4970000000001</v>
      </c>
      <c r="I29" s="45">
        <v>1211.1079999999999</v>
      </c>
      <c r="J29" s="45">
        <v>1235.6120000000001</v>
      </c>
      <c r="K29" s="45">
        <v>1269.047</v>
      </c>
      <c r="L29" s="45">
        <v>1316.4680000000001</v>
      </c>
      <c r="M29" s="45">
        <v>1344.9110000000001</v>
      </c>
      <c r="N29" s="45">
        <v>1357.319</v>
      </c>
      <c r="O29" s="45">
        <v>1483</v>
      </c>
      <c r="P29" s="45">
        <v>1490</v>
      </c>
      <c r="Q29" s="45">
        <v>1506</v>
      </c>
      <c r="R29" s="45">
        <v>1477</v>
      </c>
      <c r="S29" s="45">
        <v>1452</v>
      </c>
      <c r="T29" s="45">
        <v>1456</v>
      </c>
      <c r="U29" s="45">
        <v>1442</v>
      </c>
      <c r="V29" s="45">
        <v>1457</v>
      </c>
      <c r="W29" s="45">
        <v>1510</v>
      </c>
      <c r="X29" s="45">
        <v>1543</v>
      </c>
      <c r="Y29" s="45">
        <v>1571</v>
      </c>
      <c r="Z29" s="45">
        <v>1598</v>
      </c>
      <c r="AA29" s="45">
        <v>1643</v>
      </c>
    </row>
    <row r="30" spans="1:27" ht="15" x14ac:dyDescent="0.2">
      <c r="A30" s="14"/>
      <c r="B30" s="14" t="s">
        <v>77</v>
      </c>
      <c r="C30" s="14"/>
      <c r="D30" s="45">
        <v>1024</v>
      </c>
      <c r="E30" s="45">
        <v>1051</v>
      </c>
      <c r="F30" s="45">
        <v>1069</v>
      </c>
      <c r="G30" s="45">
        <v>1079</v>
      </c>
      <c r="H30" s="45">
        <v>1095.1990000000001</v>
      </c>
      <c r="I30" s="45">
        <v>1083.768</v>
      </c>
      <c r="J30" s="45">
        <v>1078.3720000000001</v>
      </c>
      <c r="K30" s="45">
        <v>1131.0989999999999</v>
      </c>
      <c r="L30" s="45">
        <v>1153.819</v>
      </c>
      <c r="M30" s="45">
        <v>1165.7180000000001</v>
      </c>
      <c r="N30" s="45">
        <v>1167.712</v>
      </c>
      <c r="O30" s="45">
        <v>1201</v>
      </c>
      <c r="P30" s="45">
        <v>1212</v>
      </c>
      <c r="Q30" s="45">
        <v>1196</v>
      </c>
      <c r="R30" s="45">
        <v>1198</v>
      </c>
      <c r="S30" s="45">
        <v>1180</v>
      </c>
      <c r="T30" s="45">
        <v>1180</v>
      </c>
      <c r="U30" s="45">
        <v>1165</v>
      </c>
      <c r="V30" s="45">
        <v>1174</v>
      </c>
      <c r="W30" s="45">
        <v>1211</v>
      </c>
      <c r="X30" s="45">
        <v>1241</v>
      </c>
      <c r="Y30" s="45">
        <v>1271</v>
      </c>
      <c r="Z30" s="45">
        <v>1299</v>
      </c>
      <c r="AA30" s="45">
        <v>1291</v>
      </c>
    </row>
    <row r="31" spans="1:27" ht="15" x14ac:dyDescent="0.2">
      <c r="A31" s="14"/>
      <c r="B31" s="14" t="s">
        <v>78</v>
      </c>
      <c r="C31" s="14"/>
      <c r="D31" s="45">
        <v>165</v>
      </c>
      <c r="E31" s="45">
        <v>169</v>
      </c>
      <c r="F31" s="45">
        <v>172</v>
      </c>
      <c r="G31" s="45">
        <v>174</v>
      </c>
      <c r="H31" s="45">
        <v>178.29599999999999</v>
      </c>
      <c r="I31" s="45">
        <v>177.88900000000001</v>
      </c>
      <c r="J31" s="45">
        <v>180.63200000000001</v>
      </c>
      <c r="K31" s="45">
        <v>190.41900000000001</v>
      </c>
      <c r="L31" s="45">
        <v>194.328</v>
      </c>
      <c r="M31" s="45">
        <v>194.71199999999999</v>
      </c>
      <c r="N31" s="45">
        <v>197.86</v>
      </c>
      <c r="O31" s="45">
        <v>205</v>
      </c>
      <c r="P31" s="45">
        <v>206</v>
      </c>
      <c r="Q31" s="45">
        <v>206</v>
      </c>
      <c r="R31" s="45">
        <v>203</v>
      </c>
      <c r="S31" s="45">
        <v>202</v>
      </c>
      <c r="T31" s="45">
        <v>202</v>
      </c>
      <c r="U31" s="45">
        <v>200</v>
      </c>
      <c r="V31" s="45">
        <v>204</v>
      </c>
      <c r="W31" s="45">
        <v>210</v>
      </c>
      <c r="X31" s="45">
        <v>215</v>
      </c>
      <c r="Y31" s="45">
        <v>220</v>
      </c>
      <c r="Z31" s="45">
        <v>224</v>
      </c>
      <c r="AA31" s="45">
        <v>219</v>
      </c>
    </row>
    <row r="32" spans="1:27" ht="15" x14ac:dyDescent="0.2">
      <c r="A32" s="14"/>
      <c r="B32" s="14" t="s">
        <v>79</v>
      </c>
      <c r="C32" s="14"/>
      <c r="D32" s="45">
        <v>813</v>
      </c>
      <c r="E32" s="45">
        <v>834</v>
      </c>
      <c r="F32" s="45">
        <v>849</v>
      </c>
      <c r="G32" s="45">
        <v>857</v>
      </c>
      <c r="H32" s="45">
        <v>874.64400000000001</v>
      </c>
      <c r="I32" s="45">
        <v>868.91099999999994</v>
      </c>
      <c r="J32" s="45">
        <v>894.73199999999997</v>
      </c>
      <c r="K32" s="45">
        <v>941.26</v>
      </c>
      <c r="L32" s="45">
        <v>968.04499999999996</v>
      </c>
      <c r="M32" s="45">
        <v>971.22699999999998</v>
      </c>
      <c r="N32" s="45">
        <v>961.51400000000001</v>
      </c>
      <c r="O32" s="45">
        <v>981</v>
      </c>
      <c r="P32" s="45">
        <v>992</v>
      </c>
      <c r="Q32" s="45">
        <v>987</v>
      </c>
      <c r="R32" s="45">
        <v>983</v>
      </c>
      <c r="S32" s="45">
        <v>979</v>
      </c>
      <c r="T32" s="45">
        <v>974</v>
      </c>
      <c r="U32" s="45">
        <v>951</v>
      </c>
      <c r="V32" s="45">
        <v>946</v>
      </c>
      <c r="W32" s="45">
        <v>973</v>
      </c>
      <c r="X32" s="45">
        <v>986</v>
      </c>
      <c r="Y32" s="45">
        <v>1007</v>
      </c>
      <c r="Z32" s="45">
        <v>1029</v>
      </c>
      <c r="AA32" s="45">
        <v>1032</v>
      </c>
    </row>
    <row r="33" spans="1:27" ht="18" x14ac:dyDescent="0.2">
      <c r="A33" s="14"/>
      <c r="B33" s="14" t="s">
        <v>311</v>
      </c>
      <c r="C33" s="14"/>
      <c r="D33" s="45">
        <v>1934</v>
      </c>
      <c r="E33" s="45">
        <v>1996</v>
      </c>
      <c r="F33" s="45">
        <v>2055</v>
      </c>
      <c r="G33" s="45">
        <v>2091</v>
      </c>
      <c r="H33" s="45">
        <v>2144.877</v>
      </c>
      <c r="I33" s="45">
        <v>2090.0610000000001</v>
      </c>
      <c r="J33" s="45">
        <v>2113.2249999999999</v>
      </c>
      <c r="K33" s="45">
        <v>2199.9369999999999</v>
      </c>
      <c r="L33" s="45">
        <v>2294.1689999999999</v>
      </c>
      <c r="M33" s="45">
        <v>2343.4949999999999</v>
      </c>
      <c r="N33" s="45">
        <v>2334.5120000000002</v>
      </c>
      <c r="O33" s="45">
        <v>2453</v>
      </c>
      <c r="P33" s="45">
        <v>2462</v>
      </c>
      <c r="Q33" s="45">
        <v>2468</v>
      </c>
      <c r="R33" s="45">
        <v>2491</v>
      </c>
      <c r="S33" s="45">
        <v>2444</v>
      </c>
      <c r="T33" s="45">
        <v>2436</v>
      </c>
      <c r="U33" s="45">
        <v>2476</v>
      </c>
      <c r="V33" s="45">
        <v>2490</v>
      </c>
      <c r="W33" s="45">
        <v>2557</v>
      </c>
      <c r="X33" s="45">
        <v>2575</v>
      </c>
      <c r="Y33" s="45">
        <v>2662</v>
      </c>
      <c r="Z33" s="45">
        <v>2755</v>
      </c>
      <c r="AA33" s="45">
        <v>2766</v>
      </c>
    </row>
    <row r="34" spans="1:27" ht="18" x14ac:dyDescent="0.2">
      <c r="A34" s="14"/>
      <c r="B34" s="14" t="s">
        <v>312</v>
      </c>
      <c r="C34" s="14"/>
      <c r="D34" s="45">
        <v>981</v>
      </c>
      <c r="E34" s="45">
        <v>1012</v>
      </c>
      <c r="F34" s="45">
        <v>1039</v>
      </c>
      <c r="G34" s="45">
        <v>1054</v>
      </c>
      <c r="H34" s="45">
        <v>1072.7349999999999</v>
      </c>
      <c r="I34" s="45">
        <v>1085.952</v>
      </c>
      <c r="J34" s="45">
        <v>1104.6220000000001</v>
      </c>
      <c r="K34" s="45">
        <v>1120.874</v>
      </c>
      <c r="L34" s="45">
        <v>1149.377</v>
      </c>
      <c r="M34" s="45">
        <v>1157.665</v>
      </c>
      <c r="N34" s="45">
        <v>1175.0350000000001</v>
      </c>
      <c r="O34" s="45">
        <v>1251</v>
      </c>
      <c r="P34" s="45">
        <v>1276</v>
      </c>
      <c r="Q34" s="45">
        <v>1264</v>
      </c>
      <c r="R34" s="45">
        <v>1249</v>
      </c>
      <c r="S34" s="45">
        <v>1228</v>
      </c>
      <c r="T34" s="45">
        <v>1211</v>
      </c>
      <c r="U34" s="45">
        <v>1188</v>
      </c>
      <c r="V34" s="45">
        <v>1187</v>
      </c>
      <c r="W34" s="45">
        <v>1229</v>
      </c>
      <c r="X34" s="45">
        <v>1253</v>
      </c>
      <c r="Y34" s="45">
        <v>1309</v>
      </c>
      <c r="Z34" s="45">
        <v>1326</v>
      </c>
      <c r="AA34" s="45">
        <v>1337</v>
      </c>
    </row>
    <row r="35" spans="1:27" ht="15" x14ac:dyDescent="0.2">
      <c r="A35" s="14"/>
      <c r="B35" s="14" t="s">
        <v>82</v>
      </c>
      <c r="C35" s="14"/>
      <c r="D35" s="45">
        <v>540</v>
      </c>
      <c r="E35" s="45">
        <v>553</v>
      </c>
      <c r="F35" s="45">
        <v>562</v>
      </c>
      <c r="G35" s="45">
        <v>569</v>
      </c>
      <c r="H35" s="45">
        <v>578.02599999999995</v>
      </c>
      <c r="I35" s="45">
        <v>582.16999999999996</v>
      </c>
      <c r="J35" s="45">
        <v>585.56700000000001</v>
      </c>
      <c r="K35" s="45">
        <v>601.39800000000002</v>
      </c>
      <c r="L35" s="45">
        <v>603.77599999999995</v>
      </c>
      <c r="M35" s="45">
        <v>608.46500000000003</v>
      </c>
      <c r="N35" s="45">
        <v>620.46500000000003</v>
      </c>
      <c r="O35" s="45">
        <v>635</v>
      </c>
      <c r="P35" s="45">
        <v>629</v>
      </c>
      <c r="Q35" s="45">
        <v>630</v>
      </c>
      <c r="R35" s="45">
        <v>646</v>
      </c>
      <c r="S35" s="45">
        <v>634</v>
      </c>
      <c r="T35" s="45">
        <v>637</v>
      </c>
      <c r="U35" s="45">
        <v>639</v>
      </c>
      <c r="V35" s="45">
        <v>638</v>
      </c>
      <c r="W35" s="45">
        <v>656</v>
      </c>
      <c r="X35" s="45">
        <v>665</v>
      </c>
      <c r="Y35" s="45">
        <v>674</v>
      </c>
      <c r="Z35" s="45">
        <v>674</v>
      </c>
      <c r="AA35" s="45">
        <v>687</v>
      </c>
    </row>
    <row r="36" spans="1:27" ht="15" x14ac:dyDescent="0.2">
      <c r="A36" s="14"/>
      <c r="B36" s="14" t="s">
        <v>83</v>
      </c>
      <c r="C36" s="14"/>
      <c r="D36" s="45">
        <v>1358</v>
      </c>
      <c r="E36" s="45">
        <v>1405</v>
      </c>
      <c r="F36" s="45">
        <v>1445</v>
      </c>
      <c r="G36" s="45">
        <v>1487</v>
      </c>
      <c r="H36" s="45">
        <v>1527.903</v>
      </c>
      <c r="I36" s="45">
        <v>1559.2449999999999</v>
      </c>
      <c r="J36" s="45">
        <v>1570.096</v>
      </c>
      <c r="K36" s="45">
        <v>1607.809</v>
      </c>
      <c r="L36" s="45">
        <v>1647.3530000000001</v>
      </c>
      <c r="M36" s="45">
        <v>1687.825</v>
      </c>
      <c r="N36" s="45">
        <v>1702.0239999999999</v>
      </c>
      <c r="O36" s="45">
        <v>1713</v>
      </c>
      <c r="P36" s="45">
        <v>1742</v>
      </c>
      <c r="Q36" s="45">
        <v>1761</v>
      </c>
      <c r="R36" s="45">
        <v>1747</v>
      </c>
      <c r="S36" s="45">
        <v>1716</v>
      </c>
      <c r="T36" s="45">
        <v>1717</v>
      </c>
      <c r="U36" s="45">
        <v>1709</v>
      </c>
      <c r="V36" s="45">
        <v>1726</v>
      </c>
      <c r="W36" s="45">
        <v>1764</v>
      </c>
      <c r="X36" s="45">
        <v>1808</v>
      </c>
      <c r="Y36" s="45">
        <v>1828</v>
      </c>
      <c r="Z36" s="45">
        <v>1904</v>
      </c>
      <c r="AA36" s="45">
        <v>1946</v>
      </c>
    </row>
    <row r="37" spans="1:27" ht="15.75" x14ac:dyDescent="0.25">
      <c r="A37" s="14"/>
      <c r="B37" s="55" t="s">
        <v>202</v>
      </c>
      <c r="C37" s="14"/>
      <c r="D37" s="103">
        <v>36736</v>
      </c>
      <c r="E37" s="103">
        <v>37777</v>
      </c>
      <c r="F37" s="103">
        <v>38582</v>
      </c>
      <c r="G37" s="103">
        <v>39169</v>
      </c>
      <c r="H37" s="103">
        <v>39770.017999999996</v>
      </c>
      <c r="I37" s="103">
        <v>39560.968000000001</v>
      </c>
      <c r="J37" s="103">
        <v>40064.597000000002</v>
      </c>
      <c r="K37" s="103">
        <v>41534.724999999999</v>
      </c>
      <c r="L37" s="103">
        <v>42037.652000000002</v>
      </c>
      <c r="M37" s="103">
        <v>42705.286</v>
      </c>
      <c r="N37" s="103">
        <v>42717.843000000001</v>
      </c>
      <c r="O37" s="103">
        <v>44119</v>
      </c>
      <c r="P37" s="103">
        <v>44666</v>
      </c>
      <c r="Q37" s="103">
        <v>44470</v>
      </c>
      <c r="R37" s="103">
        <v>44219</v>
      </c>
      <c r="S37" s="103">
        <v>43488</v>
      </c>
      <c r="T37" s="103">
        <v>43390</v>
      </c>
      <c r="U37" s="103">
        <v>43549</v>
      </c>
      <c r="V37" s="103">
        <v>43840</v>
      </c>
      <c r="W37" s="103">
        <v>44839</v>
      </c>
      <c r="X37" s="103">
        <v>45374</v>
      </c>
      <c r="Y37" s="103">
        <v>46459</v>
      </c>
      <c r="Z37" s="103">
        <v>47986</v>
      </c>
      <c r="AA37" s="103">
        <v>48137</v>
      </c>
    </row>
    <row r="38" spans="1:27" ht="15" hidden="1" x14ac:dyDescent="0.2">
      <c r="B38" s="78"/>
      <c r="I38" s="23" t="e">
        <f>IF(ABS(I37-SUM(I5:I36))&gt;#REF!,I37-SUM(I5:I36)," ")</f>
        <v>#REF!</v>
      </c>
      <c r="J38" s="23" t="e">
        <f>IF(ABS(J37-SUM(J5:J36))&gt;#REF!,J37-SUM(J5:J36)," ")</f>
        <v>#REF!</v>
      </c>
      <c r="K38" s="23" t="e">
        <f>IF(ABS(K37-SUM(K5:K36))&gt;#REF!,K37-SUM(K5:K36)," ")</f>
        <v>#REF!</v>
      </c>
      <c r="L38" s="23" t="e">
        <f>IF(ABS(L37-SUM(L5:L36))&gt;#REF!,L37-SUM(L5:L36)," ")</f>
        <v>#REF!</v>
      </c>
      <c r="M38" s="23" t="e">
        <f>IF(ABS(M37-SUM(M5:M36))&gt;#REF!,M37-SUM(M5:M36)," ")</f>
        <v>#REF!</v>
      </c>
      <c r="N38" s="23" t="e">
        <f>IF(ABS(N37-SUM(N5:N36))&gt;#REF!,N37-SUM(N5:N36)," ")</f>
        <v>#REF!</v>
      </c>
      <c r="O38" s="23" t="e">
        <f>IF(ABS(O37-SUM(O5:O36))&gt;#REF!,O37-SUM(O5:O36)," ")</f>
        <v>#REF!</v>
      </c>
      <c r="P38" s="23" t="e">
        <f>IF(ABS(P37-SUM(P5:P36))&gt;#REF!,P37-SUM(P5:P36)," ")</f>
        <v>#REF!</v>
      </c>
      <c r="Q38" s="23" t="e">
        <f>IF(ABS(Q37-SUM(Q5:Q36))&gt;#REF!,Q37-SUM(Q5:Q36)," ")</f>
        <v>#REF!</v>
      </c>
      <c r="R38" s="23" t="e">
        <f>IF(ABS(R37-SUM(R5:R36))&gt;#REF!,R37-SUM(R5:R36)," ")</f>
        <v>#REF!</v>
      </c>
    </row>
    <row r="39" spans="1:27" ht="8.25" customHeight="1" x14ac:dyDescent="0.2">
      <c r="A39" s="108"/>
      <c r="B39" s="144"/>
      <c r="C39" s="108"/>
      <c r="D39" s="108"/>
      <c r="E39" s="108"/>
      <c r="F39" s="108"/>
      <c r="G39" s="108"/>
      <c r="H39" s="108"/>
      <c r="I39" s="146" t="e">
        <f>IF(ABS(I37-SUM(I5:I36))&gt;#REF!,I37-SUM(I5:I36)," ")</f>
        <v>#REF!</v>
      </c>
      <c r="J39" s="146" t="e">
        <f>IF(ABS(J37-SUM(J5:J36))&gt;#REF!,J37-SUM(J5:J36)," ")</f>
        <v>#REF!</v>
      </c>
      <c r="K39" s="146" t="e">
        <f>IF(ABS(K37-SUM(K5:K36))&gt;#REF!,K37-SUM(K5:K36)," ")</f>
        <v>#REF!</v>
      </c>
      <c r="L39" s="146" t="e">
        <f>IF(ABS(L37-SUM(L5:L36))&gt;#REF!,L37-SUM(L5:L36)," ")</f>
        <v>#REF!</v>
      </c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</row>
    <row r="40" spans="1:27" ht="3" customHeight="1" x14ac:dyDescent="0.2"/>
    <row r="41" spans="1:27" x14ac:dyDescent="0.2">
      <c r="A41" t="s">
        <v>250</v>
      </c>
    </row>
    <row r="42" spans="1:27" x14ac:dyDescent="0.2">
      <c r="B42" t="s">
        <v>201</v>
      </c>
    </row>
    <row r="43" spans="1:27" x14ac:dyDescent="0.2">
      <c r="A43" s="83" t="s">
        <v>350</v>
      </c>
    </row>
    <row r="44" spans="1:27" ht="12.75" customHeight="1" x14ac:dyDescent="0.2">
      <c r="B44" t="s">
        <v>303</v>
      </c>
    </row>
    <row r="45" spans="1:27" ht="12.75" customHeight="1" x14ac:dyDescent="0.2">
      <c r="A45" s="83" t="s">
        <v>365</v>
      </c>
    </row>
    <row r="46" spans="1:27" ht="12.75" customHeight="1" x14ac:dyDescent="0.2">
      <c r="A46" t="s">
        <v>343</v>
      </c>
    </row>
    <row r="47" spans="1:27" ht="9" customHeight="1" x14ac:dyDescent="0.2"/>
  </sheetData>
  <phoneticPr fontId="17" type="noConversion"/>
  <pageMargins left="0.75" right="0.75" top="1" bottom="1" header="0.5" footer="0.5"/>
  <pageSetup paperSize="9" scale="69" orientation="portrait" horizontalDpi="300" verticalDpi="300" r:id="rId1"/>
  <headerFooter alignWithMargins="0">
    <oddHeader>&amp;R&amp;"Arial,Bold"&amp;14ROAD TRAFFIC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topLeftCell="B1" zoomScale="85" zoomScaleNormal="85" workbookViewId="0">
      <selection activeCell="B1" sqref="B1"/>
    </sheetView>
  </sheetViews>
  <sheetFormatPr defaultRowHeight="12.75" x14ac:dyDescent="0.2"/>
  <cols>
    <col min="1" max="1" width="9.85546875" hidden="1" customWidth="1"/>
    <col min="2" max="2" width="26.28515625" customWidth="1"/>
    <col min="3" max="3" width="10.5703125" bestFit="1" customWidth="1"/>
    <col min="4" max="4" width="10.42578125" customWidth="1"/>
    <col min="5" max="7" width="10.5703125" customWidth="1"/>
    <col min="8" max="14" width="10.5703125" bestFit="1" customWidth="1"/>
    <col min="15" max="15" width="31.7109375" customWidth="1"/>
  </cols>
  <sheetData>
    <row r="1" spans="1:16" s="14" customFormat="1" ht="18.75" x14ac:dyDescent="0.25">
      <c r="B1" s="77" t="s">
        <v>378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14" customFormat="1" ht="5.25" customHeight="1" x14ac:dyDescent="0.2">
      <c r="B2" s="21" t="s">
        <v>241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6" s="14" customFormat="1" ht="21" customHeight="1" thickBot="1" x14ac:dyDescent="0.3">
      <c r="A3" s="16" t="s">
        <v>8</v>
      </c>
      <c r="B3" s="106" t="s">
        <v>9</v>
      </c>
      <c r="C3" s="127" t="s">
        <v>10</v>
      </c>
      <c r="D3" s="127" t="s">
        <v>11</v>
      </c>
      <c r="E3" s="127" t="s">
        <v>12</v>
      </c>
      <c r="F3" s="127" t="s">
        <v>13</v>
      </c>
      <c r="G3" s="127" t="s">
        <v>14</v>
      </c>
      <c r="H3" s="127" t="s">
        <v>15</v>
      </c>
      <c r="I3" s="127" t="s">
        <v>16</v>
      </c>
      <c r="J3" s="127" t="s">
        <v>17</v>
      </c>
      <c r="K3" s="127" t="s">
        <v>18</v>
      </c>
      <c r="L3" s="127" t="s">
        <v>19</v>
      </c>
      <c r="M3" s="127" t="s">
        <v>20</v>
      </c>
      <c r="N3" s="127" t="s">
        <v>21</v>
      </c>
    </row>
    <row r="4" spans="1:16" s="14" customFormat="1" ht="21" customHeight="1" x14ac:dyDescent="0.25">
      <c r="A4" s="24"/>
      <c r="B4" s="76" t="s">
        <v>225</v>
      </c>
      <c r="C4" s="231">
        <v>26562</v>
      </c>
      <c r="D4" s="231">
        <v>30488</v>
      </c>
      <c r="E4" s="231">
        <v>30524</v>
      </c>
      <c r="F4" s="231">
        <v>35132</v>
      </c>
      <c r="G4" s="231">
        <v>36611</v>
      </c>
      <c r="H4" s="231">
        <v>37489</v>
      </c>
      <c r="I4" s="231">
        <v>40650</v>
      </c>
      <c r="J4" s="231">
        <v>42032</v>
      </c>
      <c r="K4" s="231">
        <v>36569</v>
      </c>
      <c r="L4" s="231">
        <v>36647</v>
      </c>
      <c r="M4" s="231">
        <v>33286</v>
      </c>
      <c r="N4" s="231">
        <v>30335</v>
      </c>
    </row>
    <row r="5" spans="1:16" ht="17.25" customHeight="1" x14ac:dyDescent="0.2">
      <c r="A5" s="1">
        <v>101250</v>
      </c>
      <c r="B5" s="76" t="s">
        <v>36</v>
      </c>
      <c r="C5" s="232">
        <v>22576</v>
      </c>
      <c r="D5" s="232">
        <v>26082</v>
      </c>
      <c r="E5" s="232">
        <v>24602</v>
      </c>
      <c r="F5" s="232">
        <v>25846</v>
      </c>
      <c r="G5" s="232">
        <v>27933</v>
      </c>
      <c r="H5" s="232">
        <v>26865</v>
      </c>
      <c r="I5" s="232">
        <v>26721</v>
      </c>
      <c r="J5" s="232">
        <v>27728</v>
      </c>
      <c r="K5" s="232">
        <v>25583</v>
      </c>
      <c r="L5" s="232">
        <v>26881</v>
      </c>
      <c r="M5" s="232">
        <v>26434</v>
      </c>
      <c r="N5" s="232">
        <v>23281</v>
      </c>
    </row>
    <row r="6" spans="1:16" ht="17.25" customHeight="1" x14ac:dyDescent="0.2">
      <c r="A6" s="1">
        <v>103094</v>
      </c>
      <c r="B6" s="76" t="s">
        <v>232</v>
      </c>
      <c r="C6" s="231">
        <v>45298</v>
      </c>
      <c r="D6" s="231">
        <v>49946</v>
      </c>
      <c r="E6" s="231">
        <v>48453</v>
      </c>
      <c r="F6" s="231">
        <v>52272</v>
      </c>
      <c r="G6" s="231">
        <v>54928</v>
      </c>
      <c r="H6" s="231">
        <v>54929</v>
      </c>
      <c r="I6" s="231">
        <v>54144</v>
      </c>
      <c r="J6" s="231">
        <v>57399</v>
      </c>
      <c r="K6" s="231">
        <v>54122</v>
      </c>
      <c r="L6" s="231">
        <v>55309</v>
      </c>
      <c r="M6" s="231">
        <v>55283</v>
      </c>
      <c r="N6" s="231">
        <v>48403</v>
      </c>
    </row>
    <row r="7" spans="1:16" ht="17.25" customHeight="1" x14ac:dyDescent="0.2">
      <c r="A7" s="1">
        <v>104150</v>
      </c>
      <c r="B7" s="76" t="s">
        <v>87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</row>
    <row r="8" spans="1:16" ht="17.25" customHeight="1" x14ac:dyDescent="0.2">
      <c r="A8" s="1">
        <v>104480</v>
      </c>
      <c r="B8" s="76" t="s">
        <v>40</v>
      </c>
      <c r="C8" s="231">
        <v>41865</v>
      </c>
      <c r="D8" s="231">
        <v>47660</v>
      </c>
      <c r="E8" s="231">
        <v>45806</v>
      </c>
      <c r="F8" s="232">
        <v>49671</v>
      </c>
      <c r="G8" s="231">
        <v>52685</v>
      </c>
      <c r="H8" s="231">
        <v>51125</v>
      </c>
      <c r="I8" s="231">
        <v>49854</v>
      </c>
      <c r="J8" s="232">
        <v>55337</v>
      </c>
      <c r="K8" s="232">
        <v>51237</v>
      </c>
      <c r="L8" s="232">
        <v>53242</v>
      </c>
      <c r="M8" s="232">
        <v>52017</v>
      </c>
      <c r="N8" s="232">
        <v>44550</v>
      </c>
    </row>
    <row r="9" spans="1:16" ht="17.25" customHeight="1" x14ac:dyDescent="0.2">
      <c r="A9" s="1"/>
      <c r="B9" s="76" t="s">
        <v>211</v>
      </c>
      <c r="C9" s="231"/>
      <c r="D9" s="231"/>
      <c r="E9" s="231"/>
      <c r="F9" s="231">
        <v>37264</v>
      </c>
      <c r="G9" s="231">
        <v>39124</v>
      </c>
      <c r="H9" s="231">
        <v>40165</v>
      </c>
      <c r="I9" s="231">
        <v>42714</v>
      </c>
      <c r="J9" s="231">
        <v>43651</v>
      </c>
      <c r="K9" s="231">
        <v>38550</v>
      </c>
      <c r="L9" s="231">
        <v>38898</v>
      </c>
      <c r="M9" s="231"/>
      <c r="N9" s="231"/>
    </row>
    <row r="10" spans="1:16" ht="17.25" customHeight="1" x14ac:dyDescent="0.2">
      <c r="A10" s="1"/>
      <c r="B10" s="76" t="s">
        <v>32</v>
      </c>
      <c r="C10" s="232">
        <v>30484</v>
      </c>
      <c r="D10" s="232">
        <v>30501</v>
      </c>
      <c r="E10" s="232">
        <v>29616</v>
      </c>
      <c r="F10" s="232">
        <v>31099</v>
      </c>
      <c r="G10" s="232">
        <v>18269</v>
      </c>
      <c r="H10" s="232">
        <v>29648</v>
      </c>
      <c r="I10" s="232">
        <v>35145</v>
      </c>
      <c r="J10" s="232">
        <v>34597</v>
      </c>
      <c r="K10" s="232">
        <v>33822</v>
      </c>
      <c r="L10" s="232">
        <v>33807</v>
      </c>
      <c r="M10" s="232">
        <v>36190</v>
      </c>
      <c r="N10" s="232"/>
    </row>
    <row r="11" spans="1:16" ht="17.25" customHeight="1" x14ac:dyDescent="0.2">
      <c r="A11" s="1">
        <v>104760</v>
      </c>
      <c r="B11" s="76" t="s">
        <v>198</v>
      </c>
      <c r="C11" s="231">
        <v>24863</v>
      </c>
      <c r="D11" s="231">
        <v>20024</v>
      </c>
      <c r="E11" s="231">
        <v>19095</v>
      </c>
      <c r="F11" s="231">
        <v>24945</v>
      </c>
      <c r="G11" s="231">
        <v>34991</v>
      </c>
      <c r="H11" s="231">
        <v>35393</v>
      </c>
      <c r="I11" s="231">
        <v>35173</v>
      </c>
      <c r="J11" s="231">
        <v>35869</v>
      </c>
      <c r="K11" s="231">
        <v>34165</v>
      </c>
      <c r="L11" s="231">
        <v>32765</v>
      </c>
      <c r="M11" s="231">
        <v>31266</v>
      </c>
      <c r="N11" s="231">
        <v>11964</v>
      </c>
    </row>
    <row r="12" spans="1:16" ht="17.25" customHeight="1" x14ac:dyDescent="0.2">
      <c r="A12" s="1">
        <v>104890</v>
      </c>
      <c r="B12" s="76" t="s">
        <v>22</v>
      </c>
      <c r="C12" s="232"/>
      <c r="D12" s="232"/>
      <c r="E12" s="232"/>
      <c r="F12" s="232">
        <v>9639</v>
      </c>
      <c r="G12" s="232">
        <v>10242</v>
      </c>
      <c r="H12" s="232">
        <v>10553</v>
      </c>
      <c r="I12" s="232">
        <v>11659</v>
      </c>
      <c r="J12" s="232">
        <v>11612</v>
      </c>
      <c r="K12" s="232">
        <v>10467</v>
      </c>
      <c r="L12" s="232">
        <v>10247</v>
      </c>
      <c r="M12" s="232">
        <v>9013</v>
      </c>
      <c r="N12" s="232">
        <v>8666</v>
      </c>
    </row>
    <row r="13" spans="1:16" ht="17.25" customHeight="1" x14ac:dyDescent="0.2">
      <c r="A13" s="1">
        <v>108620</v>
      </c>
      <c r="B13" s="76" t="s">
        <v>28</v>
      </c>
      <c r="C13" s="231">
        <v>3099</v>
      </c>
      <c r="D13" s="231">
        <v>3345</v>
      </c>
      <c r="E13" s="231">
        <v>3292</v>
      </c>
      <c r="F13" s="231">
        <v>3732</v>
      </c>
      <c r="G13" s="231">
        <v>3925</v>
      </c>
      <c r="H13" s="231">
        <v>3902</v>
      </c>
      <c r="I13" s="231">
        <v>3758</v>
      </c>
      <c r="J13" s="233">
        <v>3978</v>
      </c>
      <c r="K13" s="233">
        <v>3834</v>
      </c>
      <c r="L13" s="231">
        <v>3711</v>
      </c>
      <c r="M13" s="231">
        <v>3663</v>
      </c>
      <c r="N13" s="231">
        <v>3377</v>
      </c>
    </row>
    <row r="14" spans="1:16" ht="17.25" customHeight="1" x14ac:dyDescent="0.2">
      <c r="A14" s="1">
        <v>108690</v>
      </c>
      <c r="B14" s="76" t="s">
        <v>26</v>
      </c>
      <c r="C14" s="232"/>
      <c r="D14" s="232"/>
      <c r="E14" s="232"/>
      <c r="F14" s="232"/>
      <c r="G14" s="232">
        <v>2835</v>
      </c>
      <c r="H14" s="232">
        <v>2795</v>
      </c>
      <c r="I14" s="232">
        <v>2966</v>
      </c>
      <c r="J14" s="232">
        <v>2578</v>
      </c>
      <c r="K14" s="232">
        <v>2673</v>
      </c>
      <c r="L14" s="232"/>
      <c r="M14" s="232"/>
      <c r="N14" s="232"/>
    </row>
    <row r="15" spans="1:16" ht="17.25" customHeight="1" x14ac:dyDescent="0.2">
      <c r="A15" s="1">
        <v>110032</v>
      </c>
      <c r="B15" s="76" t="s">
        <v>23</v>
      </c>
      <c r="C15" s="231">
        <v>10987</v>
      </c>
      <c r="D15" s="231">
        <v>12668</v>
      </c>
      <c r="E15" s="231">
        <v>11956</v>
      </c>
      <c r="F15" s="231"/>
      <c r="G15" s="231">
        <v>14800</v>
      </c>
      <c r="H15" s="231">
        <v>14544</v>
      </c>
      <c r="I15" s="231"/>
      <c r="J15" s="231">
        <v>15457</v>
      </c>
      <c r="K15" s="231">
        <v>14135</v>
      </c>
      <c r="L15" s="231">
        <v>14796</v>
      </c>
      <c r="M15" s="231">
        <v>13338</v>
      </c>
      <c r="N15" s="231">
        <v>11851</v>
      </c>
    </row>
    <row r="16" spans="1:16" ht="17.25" customHeight="1" x14ac:dyDescent="0.2">
      <c r="A16" s="1">
        <v>113120</v>
      </c>
      <c r="B16" s="76" t="s">
        <v>25</v>
      </c>
      <c r="C16" s="231">
        <v>4894</v>
      </c>
      <c r="D16" s="231">
        <v>5497</v>
      </c>
      <c r="E16" s="231">
        <v>5734</v>
      </c>
      <c r="F16" s="231">
        <v>6716</v>
      </c>
      <c r="G16" s="231">
        <v>7558</v>
      </c>
      <c r="H16" s="231">
        <v>7730</v>
      </c>
      <c r="I16" s="231">
        <v>8186</v>
      </c>
      <c r="J16" s="231">
        <v>8492</v>
      </c>
      <c r="K16" s="231">
        <v>7407</v>
      </c>
      <c r="L16" s="231">
        <v>6792</v>
      </c>
      <c r="M16" s="232">
        <v>6064</v>
      </c>
      <c r="N16" s="232">
        <v>5454</v>
      </c>
    </row>
    <row r="17" spans="1:14" ht="17.25" customHeight="1" x14ac:dyDescent="0.2">
      <c r="A17" s="1">
        <v>115580</v>
      </c>
      <c r="B17" s="76" t="s">
        <v>24</v>
      </c>
      <c r="C17" s="231">
        <v>7505</v>
      </c>
      <c r="D17" s="231">
        <v>8883</v>
      </c>
      <c r="E17" s="231">
        <v>8676</v>
      </c>
      <c r="F17" s="231">
        <v>10610</v>
      </c>
      <c r="G17" s="231">
        <v>11833</v>
      </c>
      <c r="H17" s="231">
        <v>11839</v>
      </c>
      <c r="I17" s="231">
        <v>12534</v>
      </c>
      <c r="J17" s="232">
        <v>13584</v>
      </c>
      <c r="K17" s="232">
        <v>11544</v>
      </c>
      <c r="L17" s="232"/>
      <c r="M17" s="232"/>
      <c r="N17" s="232"/>
    </row>
    <row r="18" spans="1:14" ht="17.25" customHeight="1" x14ac:dyDescent="0.2">
      <c r="A18" s="1">
        <v>116530</v>
      </c>
      <c r="B18" s="92" t="s">
        <v>45</v>
      </c>
      <c r="C18" s="231"/>
      <c r="D18" s="231"/>
      <c r="E18" s="231"/>
      <c r="F18" s="231">
        <v>5383</v>
      </c>
      <c r="G18" s="231">
        <v>6136</v>
      </c>
      <c r="H18" s="231">
        <v>6237</v>
      </c>
      <c r="I18" s="232">
        <v>6285</v>
      </c>
      <c r="J18" s="232">
        <v>6614</v>
      </c>
      <c r="K18" s="232">
        <v>6149</v>
      </c>
      <c r="L18" s="232">
        <v>5950</v>
      </c>
      <c r="M18" s="232">
        <v>5452</v>
      </c>
      <c r="N18" s="232">
        <v>4974</v>
      </c>
    </row>
    <row r="19" spans="1:14" ht="17.25" customHeight="1" x14ac:dyDescent="0.2">
      <c r="A19" s="1"/>
      <c r="B19" s="76" t="s">
        <v>233</v>
      </c>
      <c r="C19" s="231">
        <v>8130</v>
      </c>
      <c r="D19" s="231">
        <v>8745</v>
      </c>
      <c r="E19" s="231">
        <v>7801</v>
      </c>
      <c r="F19" s="231">
        <v>9790</v>
      </c>
      <c r="G19" s="231">
        <v>10620</v>
      </c>
      <c r="H19" s="231">
        <v>10645</v>
      </c>
      <c r="I19" s="231">
        <v>10099</v>
      </c>
      <c r="J19" s="231">
        <v>11102</v>
      </c>
      <c r="K19" s="232">
        <v>10140</v>
      </c>
      <c r="L19" s="232">
        <v>10086</v>
      </c>
      <c r="M19" s="232">
        <v>9724</v>
      </c>
      <c r="N19" s="232">
        <v>8595</v>
      </c>
    </row>
    <row r="20" spans="1:14" ht="17.25" customHeight="1" x14ac:dyDescent="0.2">
      <c r="A20" s="1">
        <v>118850</v>
      </c>
      <c r="B20" s="76" t="s">
        <v>30</v>
      </c>
      <c r="C20" s="231">
        <v>3965</v>
      </c>
      <c r="D20" s="231">
        <v>4455</v>
      </c>
      <c r="E20" s="231">
        <v>4672</v>
      </c>
      <c r="F20" s="231">
        <v>4997</v>
      </c>
      <c r="G20" s="231">
        <v>5495</v>
      </c>
      <c r="H20" s="231">
        <v>5467</v>
      </c>
      <c r="I20" s="231">
        <v>5750</v>
      </c>
      <c r="J20" s="231">
        <v>6137</v>
      </c>
      <c r="K20" s="232">
        <v>5384</v>
      </c>
      <c r="L20" s="232">
        <v>4909</v>
      </c>
      <c r="M20" s="232">
        <v>4549</v>
      </c>
      <c r="N20" s="231">
        <v>4122</v>
      </c>
    </row>
    <row r="21" spans="1:14" ht="17.25" customHeight="1" x14ac:dyDescent="0.2">
      <c r="A21" s="1">
        <v>123700</v>
      </c>
      <c r="B21" s="92" t="s">
        <v>112</v>
      </c>
      <c r="C21" s="231">
        <v>5930</v>
      </c>
      <c r="D21" s="231">
        <v>6633</v>
      </c>
      <c r="E21" s="231">
        <v>6969</v>
      </c>
      <c r="F21" s="231">
        <v>6962</v>
      </c>
      <c r="G21" s="231">
        <v>7563</v>
      </c>
      <c r="H21" s="231">
        <v>7432</v>
      </c>
      <c r="I21" s="231">
        <v>7216</v>
      </c>
      <c r="J21" s="231">
        <v>6933</v>
      </c>
      <c r="K21" s="231">
        <v>6546</v>
      </c>
      <c r="L21" s="231">
        <v>5600</v>
      </c>
      <c r="M21" s="231">
        <v>6094</v>
      </c>
      <c r="N21" s="231">
        <v>5448</v>
      </c>
    </row>
    <row r="22" spans="1:14" ht="17.25" customHeight="1" x14ac:dyDescent="0.2">
      <c r="A22" s="1"/>
      <c r="B22" s="76" t="s">
        <v>35</v>
      </c>
      <c r="C22" s="232">
        <v>2492</v>
      </c>
      <c r="D22" s="232">
        <v>3023</v>
      </c>
      <c r="E22" s="232">
        <v>3016</v>
      </c>
      <c r="F22" s="232">
        <v>3145</v>
      </c>
      <c r="G22" s="232">
        <v>3581</v>
      </c>
      <c r="H22" s="232">
        <v>3368</v>
      </c>
      <c r="I22" s="232">
        <v>3384</v>
      </c>
      <c r="J22" s="232">
        <v>3609</v>
      </c>
      <c r="K22" s="232">
        <v>3345</v>
      </c>
      <c r="L22" s="232">
        <v>3079</v>
      </c>
      <c r="M22" s="232">
        <v>2996</v>
      </c>
      <c r="N22" s="232">
        <v>2740</v>
      </c>
    </row>
    <row r="23" spans="1:14" ht="17.25" customHeight="1" x14ac:dyDescent="0.2">
      <c r="A23" s="1">
        <v>126400</v>
      </c>
      <c r="B23" s="26" t="s">
        <v>356</v>
      </c>
      <c r="C23" s="232">
        <v>2552</v>
      </c>
      <c r="D23" s="232">
        <v>2808</v>
      </c>
      <c r="E23" s="232">
        <v>2944</v>
      </c>
      <c r="F23" s="232">
        <v>3444</v>
      </c>
      <c r="G23" s="232">
        <v>3749</v>
      </c>
      <c r="H23" s="232">
        <v>3728</v>
      </c>
      <c r="I23" s="232">
        <v>4174</v>
      </c>
      <c r="J23" s="232">
        <v>4070</v>
      </c>
      <c r="K23" s="232">
        <v>3649</v>
      </c>
      <c r="L23" s="232">
        <v>3274</v>
      </c>
      <c r="M23" s="232">
        <v>3059</v>
      </c>
      <c r="N23" s="232">
        <v>2897</v>
      </c>
    </row>
    <row r="24" spans="1:14" ht="17.25" customHeight="1" x14ac:dyDescent="0.2">
      <c r="A24" s="1"/>
      <c r="B24" s="76" t="s">
        <v>31</v>
      </c>
      <c r="C24" s="231">
        <v>23722</v>
      </c>
      <c r="D24" s="231">
        <v>26810</v>
      </c>
      <c r="E24" s="231">
        <v>27123</v>
      </c>
      <c r="F24" s="231">
        <v>29229</v>
      </c>
      <c r="G24" s="231">
        <v>30982</v>
      </c>
      <c r="H24" s="231">
        <v>30390</v>
      </c>
      <c r="I24" s="231">
        <v>30172</v>
      </c>
      <c r="J24" s="231">
        <v>30999</v>
      </c>
      <c r="K24" s="231">
        <v>28665</v>
      </c>
      <c r="L24" s="231">
        <v>29615</v>
      </c>
      <c r="M24" s="231">
        <v>28135</v>
      </c>
      <c r="N24" s="231">
        <v>25049</v>
      </c>
    </row>
    <row r="25" spans="1:14" ht="17.25" customHeight="1" x14ac:dyDescent="0.2">
      <c r="A25" s="1">
        <v>130754</v>
      </c>
      <c r="B25" s="92" t="s">
        <v>47</v>
      </c>
      <c r="C25" s="231">
        <v>16478</v>
      </c>
      <c r="D25" s="231">
        <v>18480</v>
      </c>
      <c r="E25" s="231">
        <v>18742</v>
      </c>
      <c r="F25" s="231">
        <v>19032</v>
      </c>
      <c r="G25" s="231">
        <v>21169</v>
      </c>
      <c r="H25" s="231">
        <v>19465</v>
      </c>
      <c r="I25" s="231">
        <v>18645</v>
      </c>
      <c r="J25" s="231">
        <v>19753</v>
      </c>
      <c r="K25" s="231">
        <v>19112</v>
      </c>
      <c r="L25" s="231">
        <v>19235</v>
      </c>
      <c r="M25" s="231">
        <v>18852</v>
      </c>
      <c r="N25" s="231">
        <v>16517</v>
      </c>
    </row>
    <row r="26" spans="1:14" ht="17.25" customHeight="1" x14ac:dyDescent="0.2">
      <c r="A26" s="1"/>
      <c r="B26" s="92" t="s">
        <v>212</v>
      </c>
      <c r="C26" s="231">
        <v>62845</v>
      </c>
      <c r="D26" s="231">
        <v>71464</v>
      </c>
      <c r="E26" s="231">
        <v>68521</v>
      </c>
      <c r="F26" s="231">
        <v>76355</v>
      </c>
      <c r="G26" s="231">
        <v>79199</v>
      </c>
      <c r="H26" s="233">
        <v>78665</v>
      </c>
      <c r="I26" s="233">
        <v>77453</v>
      </c>
      <c r="J26" s="233">
        <v>82121</v>
      </c>
      <c r="K26" s="233">
        <v>77548</v>
      </c>
      <c r="L26" s="232">
        <v>79660</v>
      </c>
      <c r="M26" s="233">
        <v>75358</v>
      </c>
      <c r="N26" s="233">
        <v>62610</v>
      </c>
    </row>
    <row r="27" spans="1:14" ht="17.25" customHeight="1" x14ac:dyDescent="0.2">
      <c r="A27" s="1"/>
      <c r="B27" s="76" t="s">
        <v>199</v>
      </c>
      <c r="C27" s="231">
        <v>3347</v>
      </c>
      <c r="D27" s="231">
        <v>4091</v>
      </c>
      <c r="E27" s="231">
        <v>4353</v>
      </c>
      <c r="F27" s="231">
        <v>5577</v>
      </c>
      <c r="G27" s="231">
        <v>7243</v>
      </c>
      <c r="H27" s="231">
        <v>7144</v>
      </c>
      <c r="I27" s="231">
        <v>7535</v>
      </c>
      <c r="J27" s="231">
        <v>8001</v>
      </c>
      <c r="K27" s="231">
        <v>6447</v>
      </c>
      <c r="L27" s="231">
        <v>5150</v>
      </c>
      <c r="M27" s="232">
        <v>3790</v>
      </c>
      <c r="N27" s="231">
        <v>3391</v>
      </c>
    </row>
    <row r="28" spans="1:14" ht="17.25" customHeight="1" x14ac:dyDescent="0.2">
      <c r="A28" s="1"/>
      <c r="B28" s="76" t="s">
        <v>27</v>
      </c>
      <c r="C28" s="232">
        <v>2591</v>
      </c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</row>
    <row r="29" spans="1:14" ht="17.25" customHeight="1" x14ac:dyDescent="0.2">
      <c r="A29" s="1">
        <v>132061</v>
      </c>
      <c r="B29" s="76" t="s">
        <v>43</v>
      </c>
      <c r="C29" s="233">
        <v>2126</v>
      </c>
      <c r="D29" s="233">
        <v>2470</v>
      </c>
      <c r="E29" s="233">
        <v>2529</v>
      </c>
      <c r="F29" s="233">
        <v>2712</v>
      </c>
      <c r="G29" s="233">
        <v>3339</v>
      </c>
      <c r="H29" s="233">
        <v>3211</v>
      </c>
      <c r="I29" s="232">
        <v>3325</v>
      </c>
      <c r="J29" s="232">
        <v>3374</v>
      </c>
      <c r="K29" s="232">
        <v>3043</v>
      </c>
      <c r="L29" s="232">
        <v>2727</v>
      </c>
      <c r="M29" s="232">
        <v>2572</v>
      </c>
      <c r="N29" s="233">
        <v>2287</v>
      </c>
    </row>
    <row r="30" spans="1:14" ht="17.25" customHeight="1" x14ac:dyDescent="0.2">
      <c r="A30" s="1">
        <v>137190</v>
      </c>
      <c r="B30" s="76" t="s">
        <v>42</v>
      </c>
      <c r="C30" s="232">
        <v>14832</v>
      </c>
      <c r="D30" s="232">
        <v>15297</v>
      </c>
      <c r="E30" s="232">
        <v>15176</v>
      </c>
      <c r="F30" s="232">
        <v>17508</v>
      </c>
      <c r="G30" s="232">
        <v>18498</v>
      </c>
      <c r="H30" s="232">
        <v>18110</v>
      </c>
      <c r="I30" s="232">
        <v>18268</v>
      </c>
      <c r="J30" s="232">
        <v>15562</v>
      </c>
      <c r="K30" s="232">
        <v>16052</v>
      </c>
      <c r="L30" s="232">
        <v>15851</v>
      </c>
      <c r="M30" s="232">
        <v>17235</v>
      </c>
      <c r="N30" s="232">
        <v>15622</v>
      </c>
    </row>
    <row r="31" spans="1:14" ht="17.25" customHeight="1" x14ac:dyDescent="0.2">
      <c r="A31" s="1">
        <v>155170</v>
      </c>
      <c r="B31" s="76" t="s">
        <v>41</v>
      </c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</row>
    <row r="32" spans="1:14" ht="17.25" customHeight="1" x14ac:dyDescent="0.2">
      <c r="A32" s="1">
        <v>159040</v>
      </c>
      <c r="B32" s="76" t="s">
        <v>38</v>
      </c>
      <c r="C32" s="231">
        <v>2450</v>
      </c>
      <c r="D32" s="231">
        <v>2918</v>
      </c>
      <c r="E32" s="231">
        <v>2857</v>
      </c>
      <c r="F32" s="231">
        <v>3460</v>
      </c>
      <c r="G32" s="231">
        <v>4951</v>
      </c>
      <c r="H32" s="231">
        <v>4738</v>
      </c>
      <c r="I32" s="231">
        <v>5131</v>
      </c>
      <c r="J32" s="231">
        <v>4272</v>
      </c>
      <c r="K32" s="231">
        <v>2700</v>
      </c>
      <c r="L32" s="232">
        <v>2045</v>
      </c>
      <c r="M32" s="231">
        <v>1781</v>
      </c>
      <c r="N32" s="231">
        <v>1449</v>
      </c>
    </row>
    <row r="33" spans="1:40" ht="17.25" customHeight="1" x14ac:dyDescent="0.2">
      <c r="A33" s="1">
        <v>174100</v>
      </c>
      <c r="B33" s="92" t="s">
        <v>86</v>
      </c>
      <c r="C33" s="231">
        <v>15178</v>
      </c>
      <c r="D33" s="231">
        <v>18965</v>
      </c>
      <c r="E33" s="232">
        <v>18782</v>
      </c>
      <c r="F33" s="231">
        <v>20281</v>
      </c>
      <c r="G33" s="231">
        <v>22921</v>
      </c>
      <c r="H33" s="231">
        <v>22765</v>
      </c>
      <c r="I33" s="231">
        <v>23738</v>
      </c>
      <c r="J33" s="231">
        <v>23763</v>
      </c>
      <c r="K33" s="231">
        <v>22366</v>
      </c>
      <c r="L33" s="231">
        <v>23197</v>
      </c>
      <c r="M33" s="231">
        <v>23555</v>
      </c>
      <c r="N33" s="231">
        <v>17230</v>
      </c>
    </row>
    <row r="34" spans="1:40" ht="17.25" customHeight="1" x14ac:dyDescent="0.2">
      <c r="A34" s="1">
        <v>180100</v>
      </c>
      <c r="B34" s="76" t="s">
        <v>235</v>
      </c>
      <c r="C34" s="231"/>
      <c r="D34" s="231"/>
      <c r="E34" s="231"/>
      <c r="F34" s="232">
        <v>22531</v>
      </c>
      <c r="G34" s="232">
        <v>22988</v>
      </c>
      <c r="H34" s="232">
        <v>21907</v>
      </c>
      <c r="I34" s="232">
        <v>21398</v>
      </c>
      <c r="J34" s="232">
        <v>21966</v>
      </c>
      <c r="K34" s="232">
        <v>20928</v>
      </c>
      <c r="L34" s="232">
        <v>21170</v>
      </c>
      <c r="M34" s="232">
        <v>22370</v>
      </c>
      <c r="N34" s="232">
        <v>19551</v>
      </c>
    </row>
    <row r="35" spans="1:40" ht="17.25" customHeight="1" x14ac:dyDescent="0.2">
      <c r="A35" s="1"/>
      <c r="B35" s="76" t="s">
        <v>33</v>
      </c>
      <c r="C35" s="231">
        <v>9278</v>
      </c>
      <c r="D35" s="231">
        <v>10275</v>
      </c>
      <c r="E35" s="231">
        <v>10630</v>
      </c>
      <c r="F35" s="231">
        <v>11465</v>
      </c>
      <c r="G35" s="231">
        <v>11379</v>
      </c>
      <c r="H35" s="231">
        <v>11763</v>
      </c>
      <c r="I35" s="231">
        <v>12018</v>
      </c>
      <c r="J35" s="231">
        <v>12529</v>
      </c>
      <c r="K35" s="231"/>
      <c r="L35" s="232"/>
      <c r="M35" s="231"/>
      <c r="N35" s="231"/>
    </row>
    <row r="36" spans="1:40" ht="17.25" customHeight="1" x14ac:dyDescent="0.2">
      <c r="A36" s="1">
        <v>183200</v>
      </c>
      <c r="B36" s="92" t="s">
        <v>46</v>
      </c>
      <c r="C36" s="231"/>
      <c r="D36" s="231"/>
      <c r="E36" s="231"/>
      <c r="F36" s="231">
        <v>7345</v>
      </c>
      <c r="G36" s="231">
        <v>8259</v>
      </c>
      <c r="H36" s="232">
        <v>11040</v>
      </c>
      <c r="I36" s="232">
        <v>11375</v>
      </c>
      <c r="J36" s="232">
        <v>12012</v>
      </c>
      <c r="K36" s="232">
        <v>11112</v>
      </c>
      <c r="L36" s="232">
        <v>10187</v>
      </c>
      <c r="M36" s="232">
        <v>13398</v>
      </c>
      <c r="N36" s="232">
        <v>10854</v>
      </c>
    </row>
    <row r="37" spans="1:40" ht="17.25" customHeight="1" x14ac:dyDescent="0.2">
      <c r="A37" s="1"/>
      <c r="B37" s="92" t="s">
        <v>213</v>
      </c>
      <c r="C37" s="233"/>
      <c r="D37" s="233">
        <v>69978</v>
      </c>
      <c r="E37" s="231">
        <v>74006</v>
      </c>
      <c r="F37" s="231">
        <v>80006</v>
      </c>
      <c r="G37" s="231">
        <v>85182</v>
      </c>
      <c r="H37" s="231">
        <v>90306</v>
      </c>
      <c r="I37" s="231">
        <v>88612</v>
      </c>
      <c r="J37" s="231">
        <v>93530</v>
      </c>
      <c r="K37" s="231">
        <v>90482</v>
      </c>
      <c r="L37" s="231">
        <v>90704</v>
      </c>
      <c r="M37" s="231">
        <v>89134</v>
      </c>
      <c r="N37" s="231">
        <v>78592</v>
      </c>
    </row>
    <row r="38" spans="1:40" ht="17.25" customHeight="1" x14ac:dyDescent="0.2">
      <c r="A38" s="1">
        <v>228120</v>
      </c>
      <c r="B38" s="76" t="s">
        <v>234</v>
      </c>
      <c r="C38" s="231">
        <v>10084</v>
      </c>
      <c r="D38" s="231"/>
      <c r="E38" s="231"/>
      <c r="F38" s="231">
        <v>22032</v>
      </c>
      <c r="G38" s="231">
        <v>23212</v>
      </c>
      <c r="H38" s="231">
        <v>21507</v>
      </c>
      <c r="I38" s="231">
        <v>21304</v>
      </c>
      <c r="J38" s="231">
        <v>21721</v>
      </c>
      <c r="K38" s="231">
        <v>20549</v>
      </c>
      <c r="L38" s="231"/>
      <c r="M38" s="231"/>
      <c r="N38" s="231"/>
      <c r="O38" t="s">
        <v>227</v>
      </c>
    </row>
    <row r="39" spans="1:40" ht="17.25" customHeight="1" x14ac:dyDescent="0.2">
      <c r="A39" s="1"/>
      <c r="B39" s="76" t="s">
        <v>39</v>
      </c>
      <c r="C39" s="232">
        <v>1003</v>
      </c>
      <c r="D39" s="231">
        <v>1201</v>
      </c>
      <c r="E39" s="231">
        <v>1284</v>
      </c>
      <c r="F39" s="231">
        <v>1782</v>
      </c>
      <c r="G39" s="231">
        <v>2209</v>
      </c>
      <c r="H39" s="231"/>
      <c r="I39" s="231"/>
      <c r="J39" s="231">
        <v>2379</v>
      </c>
      <c r="K39" s="232">
        <v>2024</v>
      </c>
      <c r="L39" s="231">
        <v>1592</v>
      </c>
      <c r="M39" s="231">
        <v>1298</v>
      </c>
      <c r="N39" s="231">
        <v>1130</v>
      </c>
    </row>
    <row r="40" spans="1:40" ht="17.25" customHeight="1" x14ac:dyDescent="0.2">
      <c r="A40" s="1"/>
      <c r="B40" s="140" t="s">
        <v>37</v>
      </c>
      <c r="C40" s="234"/>
      <c r="D40" s="234"/>
      <c r="E40" s="234">
        <v>4409</v>
      </c>
      <c r="F40" s="234">
        <v>4286</v>
      </c>
      <c r="G40" s="234">
        <v>4673</v>
      </c>
      <c r="H40" s="234">
        <v>4641</v>
      </c>
      <c r="I40" s="234">
        <v>4304</v>
      </c>
      <c r="J40" s="234">
        <v>4350</v>
      </c>
      <c r="K40" s="234">
        <v>4225</v>
      </c>
      <c r="L40" s="235">
        <v>4475</v>
      </c>
      <c r="M40" s="235">
        <v>4394</v>
      </c>
      <c r="N40" s="235">
        <v>4146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</row>
    <row r="41" spans="1:40" s="83" customFormat="1" ht="17.25" customHeight="1" x14ac:dyDescent="0.2">
      <c r="A41" s="2">
        <v>232110</v>
      </c>
      <c r="B41" s="2" t="s">
        <v>231</v>
      </c>
      <c r="C41" s="147"/>
      <c r="D41" s="147"/>
      <c r="E41" s="147"/>
      <c r="F41" s="147"/>
      <c r="G41" s="147"/>
      <c r="H41" s="148"/>
      <c r="I41" s="148"/>
      <c r="J41" s="148"/>
      <c r="K41" s="148"/>
      <c r="L41" s="148"/>
      <c r="M41" s="148"/>
      <c r="N41" s="147"/>
    </row>
    <row r="42" spans="1:40" s="83" customFormat="1" ht="17.25" customHeight="1" x14ac:dyDescent="0.2">
      <c r="A42" s="2">
        <v>254575</v>
      </c>
      <c r="B42" s="83" t="s">
        <v>200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7"/>
    </row>
    <row r="43" spans="1:40" s="83" customFormat="1" ht="17.25" customHeight="1" x14ac:dyDescent="0.2">
      <c r="A43" s="2">
        <v>255005</v>
      </c>
      <c r="B43" s="149" t="s">
        <v>123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1"/>
      <c r="M43" s="150"/>
      <c r="N43" s="151"/>
    </row>
    <row r="44" spans="1:40" ht="15.75" customHeight="1" x14ac:dyDescent="0.2">
      <c r="A44" s="1"/>
      <c r="B44" s="42" t="s">
        <v>227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7" spans="1:40" ht="102.75" customHeight="1" x14ac:dyDescent="0.2"/>
  </sheetData>
  <phoneticPr fontId="17" type="noConversion"/>
  <pageMargins left="0.75" right="0.75" top="1" bottom="1" header="0.5" footer="0.5"/>
  <pageSetup paperSize="9" scale="57" orientation="portrait" horizontalDpi="4294967292" verticalDpi="300" r:id="rId1"/>
  <headerFooter alignWithMargins="0">
    <oddHeader>&amp;R&amp;"Arial,Bold"&amp;16ROAD TRAFFIC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zoomScale="85" zoomScaleNormal="85" workbookViewId="0">
      <selection activeCell="P13" sqref="P13"/>
    </sheetView>
  </sheetViews>
  <sheetFormatPr defaultRowHeight="12.75" x14ac:dyDescent="0.2"/>
  <cols>
    <col min="1" max="1" width="26.5703125" style="42" customWidth="1"/>
    <col min="2" max="2" width="9.7109375" style="30" customWidth="1"/>
    <col min="3" max="3" width="10.140625" style="30" customWidth="1"/>
    <col min="4" max="4" width="9.5703125" style="30" customWidth="1"/>
    <col min="5" max="5" width="12.85546875" style="30" bestFit="1" customWidth="1"/>
    <col min="6" max="6" width="9.5703125" style="30" customWidth="1"/>
    <col min="7" max="7" width="3.85546875" style="30" customWidth="1"/>
    <col min="8" max="8" width="7.42578125" style="30" customWidth="1"/>
    <col min="9" max="9" width="7.28515625" style="30" customWidth="1"/>
    <col min="10" max="10" width="3.140625" style="30" customWidth="1"/>
    <col min="11" max="11" width="8.28515625" style="30" customWidth="1"/>
    <col min="12" max="13" width="8.140625" style="30" customWidth="1"/>
    <col min="14" max="14" width="8.28515625" style="30" customWidth="1"/>
    <col min="15" max="16384" width="9.140625" style="30"/>
  </cols>
  <sheetData>
    <row r="1" spans="1:15" s="26" customFormat="1" ht="18.75" x14ac:dyDescent="0.25">
      <c r="A1" s="135" t="s">
        <v>379</v>
      </c>
    </row>
    <row r="2" spans="1:15" s="26" customFormat="1" ht="3.75" customHeight="1" x14ac:dyDescent="0.2">
      <c r="A2" s="48" t="s">
        <v>242</v>
      </c>
      <c r="B2" s="48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5" ht="15.75" x14ac:dyDescent="0.25">
      <c r="A3" s="131"/>
      <c r="B3" s="131"/>
      <c r="C3" s="260" t="s">
        <v>104</v>
      </c>
      <c r="D3" s="266"/>
      <c r="E3" s="266"/>
      <c r="F3" s="266"/>
      <c r="G3" s="104"/>
      <c r="H3" s="260" t="s">
        <v>106</v>
      </c>
      <c r="I3" s="261"/>
      <c r="J3" s="132"/>
      <c r="K3" s="260" t="s">
        <v>107</v>
      </c>
      <c r="L3" s="266"/>
      <c r="M3" s="266"/>
      <c r="N3" s="266"/>
      <c r="O3" s="31"/>
    </row>
    <row r="4" spans="1:15" ht="15.75" x14ac:dyDescent="0.25">
      <c r="A4" s="31" t="s">
        <v>253</v>
      </c>
      <c r="B4" s="28" t="s">
        <v>101</v>
      </c>
      <c r="C4" s="262" t="s">
        <v>102</v>
      </c>
      <c r="D4" s="267"/>
      <c r="E4" s="267"/>
      <c r="F4" s="267"/>
      <c r="G4" s="129"/>
      <c r="H4" s="262" t="s">
        <v>105</v>
      </c>
      <c r="I4" s="263"/>
      <c r="J4" s="128"/>
      <c r="K4" s="39"/>
      <c r="L4" s="38"/>
      <c r="M4" s="39"/>
      <c r="N4" s="38"/>
      <c r="O4" s="31"/>
    </row>
    <row r="5" spans="1:15" ht="15.75" x14ac:dyDescent="0.25">
      <c r="A5" s="31"/>
      <c r="B5" s="28" t="s">
        <v>110</v>
      </c>
      <c r="C5" s="264" t="s">
        <v>103</v>
      </c>
      <c r="D5" s="265"/>
      <c r="E5" s="264" t="s">
        <v>91</v>
      </c>
      <c r="F5" s="265"/>
      <c r="G5" s="129"/>
      <c r="H5" s="130"/>
      <c r="I5" s="32"/>
      <c r="J5" s="32"/>
      <c r="K5" s="264" t="s">
        <v>108</v>
      </c>
      <c r="L5" s="265"/>
      <c r="M5" s="264" t="s">
        <v>109</v>
      </c>
      <c r="N5" s="265"/>
      <c r="O5" s="31"/>
    </row>
    <row r="6" spans="1:15" s="36" customFormat="1" ht="15.75" x14ac:dyDescent="0.25">
      <c r="A6" s="133" t="s">
        <v>85</v>
      </c>
      <c r="B6" s="133" t="s">
        <v>299</v>
      </c>
      <c r="C6" s="133" t="s">
        <v>88</v>
      </c>
      <c r="D6" s="133" t="s">
        <v>89</v>
      </c>
      <c r="E6" s="133" t="s">
        <v>88</v>
      </c>
      <c r="F6" s="133" t="s">
        <v>89</v>
      </c>
      <c r="G6" s="133"/>
      <c r="H6" s="134" t="s">
        <v>90</v>
      </c>
      <c r="I6" s="134" t="s">
        <v>91</v>
      </c>
      <c r="J6" s="134"/>
      <c r="K6" s="134" t="s">
        <v>90</v>
      </c>
      <c r="L6" s="134" t="s">
        <v>91</v>
      </c>
      <c r="M6" s="134" t="s">
        <v>90</v>
      </c>
      <c r="N6" s="134" t="s">
        <v>91</v>
      </c>
      <c r="O6" s="29"/>
    </row>
    <row r="7" spans="1:15" s="36" customFormat="1" ht="7.5" customHeight="1" x14ac:dyDescent="0.25">
      <c r="A7" s="40"/>
      <c r="B7" s="28"/>
      <c r="C7" s="28"/>
      <c r="D7" s="28"/>
      <c r="E7" s="28"/>
      <c r="F7" s="28"/>
      <c r="G7" s="28"/>
      <c r="H7" s="41"/>
      <c r="I7" s="41"/>
      <c r="J7" s="41"/>
      <c r="K7" s="41"/>
      <c r="L7" s="41"/>
      <c r="M7" s="41"/>
      <c r="N7" s="41"/>
      <c r="O7" s="29"/>
    </row>
    <row r="8" spans="1:15" ht="18" customHeight="1" x14ac:dyDescent="0.2">
      <c r="A8" s="217" t="s">
        <v>226</v>
      </c>
      <c r="B8" s="92">
        <v>1</v>
      </c>
      <c r="C8" s="98">
        <v>34693.75</v>
      </c>
      <c r="D8" s="98">
        <v>42032</v>
      </c>
      <c r="E8" s="98">
        <v>36662</v>
      </c>
      <c r="F8" s="98">
        <v>43302</v>
      </c>
      <c r="G8" s="98"/>
      <c r="H8" s="236" t="s">
        <v>84</v>
      </c>
      <c r="I8" s="236" t="s">
        <v>84</v>
      </c>
      <c r="J8" s="99"/>
      <c r="K8" s="98">
        <v>2559.166666666667</v>
      </c>
      <c r="L8" s="98">
        <v>2585.75</v>
      </c>
      <c r="M8" s="98">
        <v>2807.833333333333</v>
      </c>
      <c r="N8" s="98">
        <v>2862.5</v>
      </c>
      <c r="O8" s="76"/>
    </row>
    <row r="9" spans="1:15" ht="18" customHeight="1" x14ac:dyDescent="0.2">
      <c r="A9" s="217" t="s">
        <v>36</v>
      </c>
      <c r="B9" s="92">
        <v>2</v>
      </c>
      <c r="C9" s="98">
        <v>25877.666666666668</v>
      </c>
      <c r="D9" s="98">
        <v>27728</v>
      </c>
      <c r="E9" s="98">
        <v>27989.75</v>
      </c>
      <c r="F9" s="98">
        <v>29769</v>
      </c>
      <c r="G9" s="46"/>
      <c r="H9" s="236">
        <v>13.666666666666666</v>
      </c>
      <c r="I9" s="236">
        <v>14.916666666666666</v>
      </c>
      <c r="J9" s="46"/>
      <c r="K9" s="98">
        <v>1998.5833333333333</v>
      </c>
      <c r="L9" s="98">
        <v>2534.4166666666665</v>
      </c>
      <c r="M9" s="98">
        <v>2239.6666666666665</v>
      </c>
      <c r="N9" s="98">
        <v>2473.75</v>
      </c>
      <c r="O9" s="76"/>
    </row>
    <row r="10" spans="1:15" ht="18" customHeight="1" x14ac:dyDescent="0.2">
      <c r="A10" s="217" t="s">
        <v>29</v>
      </c>
      <c r="B10" s="92">
        <v>3</v>
      </c>
      <c r="C10" s="98">
        <v>52540.5</v>
      </c>
      <c r="D10" s="98">
        <v>57399</v>
      </c>
      <c r="E10" s="98">
        <v>57271.333333333336</v>
      </c>
      <c r="F10" s="98">
        <v>61653</v>
      </c>
      <c r="G10" s="98"/>
      <c r="H10" s="237">
        <v>7.416666666666667</v>
      </c>
      <c r="I10" s="237">
        <v>8.3333333333333339</v>
      </c>
      <c r="J10" s="98"/>
      <c r="K10" s="98">
        <v>3540.3333333333335</v>
      </c>
      <c r="L10" s="98">
        <v>4253</v>
      </c>
      <c r="M10" s="98">
        <v>4026.5833333333335</v>
      </c>
      <c r="N10" s="98">
        <v>4403.333333333333</v>
      </c>
      <c r="O10" s="76"/>
    </row>
    <row r="11" spans="1:15" ht="18" customHeight="1" x14ac:dyDescent="0.2">
      <c r="A11" s="217" t="s">
        <v>87</v>
      </c>
      <c r="B11" s="92">
        <v>4</v>
      </c>
      <c r="C11" s="99" t="s">
        <v>84</v>
      </c>
      <c r="D11" s="99" t="s">
        <v>84</v>
      </c>
      <c r="E11" s="99" t="s">
        <v>84</v>
      </c>
      <c r="F11" s="99" t="s">
        <v>84</v>
      </c>
      <c r="G11" s="236"/>
      <c r="H11" s="236" t="s">
        <v>84</v>
      </c>
      <c r="I11" s="236" t="s">
        <v>84</v>
      </c>
      <c r="J11" s="236"/>
      <c r="K11" s="99" t="s">
        <v>84</v>
      </c>
      <c r="L11" s="99" t="s">
        <v>84</v>
      </c>
      <c r="M11" s="99" t="s">
        <v>84</v>
      </c>
      <c r="N11" s="99" t="s">
        <v>84</v>
      </c>
      <c r="O11" s="76"/>
    </row>
    <row r="12" spans="1:15" ht="18" customHeight="1" x14ac:dyDescent="0.2">
      <c r="A12" s="217" t="s">
        <v>40</v>
      </c>
      <c r="B12" s="92">
        <v>5</v>
      </c>
      <c r="C12" s="98">
        <v>49587.416666666672</v>
      </c>
      <c r="D12" s="98">
        <v>55337</v>
      </c>
      <c r="E12" s="98">
        <v>55681.416666666672</v>
      </c>
      <c r="F12" s="98">
        <v>60861</v>
      </c>
      <c r="G12" s="236"/>
      <c r="H12" s="236">
        <v>23.138888888888889</v>
      </c>
      <c r="I12" s="236">
        <v>25.106060606060606</v>
      </c>
      <c r="J12" s="236"/>
      <c r="K12" s="98">
        <v>3747</v>
      </c>
      <c r="L12" s="98">
        <v>4863.992424242424</v>
      </c>
      <c r="M12" s="98">
        <v>4543.5</v>
      </c>
      <c r="N12" s="98">
        <v>5313.083333333333</v>
      </c>
      <c r="O12" s="76"/>
    </row>
    <row r="13" spans="1:15" ht="18" customHeight="1" x14ac:dyDescent="0.2">
      <c r="A13" s="213" t="s">
        <v>211</v>
      </c>
      <c r="B13" s="76">
        <v>37</v>
      </c>
      <c r="C13" s="98">
        <v>32938.9</v>
      </c>
      <c r="D13" s="98">
        <v>43651</v>
      </c>
      <c r="E13" s="98">
        <v>34849</v>
      </c>
      <c r="F13" s="98">
        <v>45273</v>
      </c>
      <c r="G13" s="212"/>
      <c r="H13" s="238" t="s">
        <v>84</v>
      </c>
      <c r="I13" s="238" t="s">
        <v>84</v>
      </c>
      <c r="J13" s="212"/>
      <c r="K13" s="98">
        <v>2465.5</v>
      </c>
      <c r="L13" s="98">
        <v>2515.9</v>
      </c>
      <c r="M13" s="98">
        <v>2700.8</v>
      </c>
      <c r="N13" s="98">
        <v>2773</v>
      </c>
      <c r="O13" s="76"/>
    </row>
    <row r="14" spans="1:15" ht="18" customHeight="1" x14ac:dyDescent="0.2">
      <c r="A14" s="217" t="s">
        <v>32</v>
      </c>
      <c r="B14" s="92">
        <v>6</v>
      </c>
      <c r="C14" s="98">
        <v>31198</v>
      </c>
      <c r="D14" s="98">
        <v>34597</v>
      </c>
      <c r="E14" s="98">
        <v>33190</v>
      </c>
      <c r="F14" s="98">
        <v>35402</v>
      </c>
      <c r="G14" s="46"/>
      <c r="H14" s="236">
        <v>17.272727272727273</v>
      </c>
      <c r="I14" s="236">
        <v>19.272727272727273</v>
      </c>
      <c r="J14" s="46"/>
      <c r="K14" s="98">
        <v>2355.818181818182</v>
      </c>
      <c r="L14" s="98">
        <v>2715.181818181818</v>
      </c>
      <c r="M14" s="98">
        <v>2444.4545454545455</v>
      </c>
      <c r="N14" s="98">
        <v>2601.909090909091</v>
      </c>
      <c r="O14" s="76"/>
    </row>
    <row r="15" spans="1:15" ht="18" customHeight="1" x14ac:dyDescent="0.2">
      <c r="A15" s="217" t="s">
        <v>198</v>
      </c>
      <c r="B15" s="92">
        <v>7</v>
      </c>
      <c r="C15" s="98">
        <v>28376.083333333332</v>
      </c>
      <c r="D15" s="98">
        <v>35869</v>
      </c>
      <c r="E15" s="98">
        <v>29417.75</v>
      </c>
      <c r="F15" s="98">
        <v>36843</v>
      </c>
      <c r="G15" s="98"/>
      <c r="H15" s="237">
        <v>4.25</v>
      </c>
      <c r="I15" s="237">
        <v>4.9130434782608692</v>
      </c>
      <c r="J15" s="98"/>
      <c r="K15" s="98">
        <v>1971.1666666666667</v>
      </c>
      <c r="L15" s="98">
        <v>2117.5</v>
      </c>
      <c r="M15" s="98">
        <v>2360</v>
      </c>
      <c r="N15" s="98">
        <v>2483.5</v>
      </c>
      <c r="O15" s="76"/>
    </row>
    <row r="16" spans="1:15" ht="18" customHeight="1" x14ac:dyDescent="0.2">
      <c r="A16" s="217" t="s">
        <v>22</v>
      </c>
      <c r="B16" s="92">
        <v>8</v>
      </c>
      <c r="C16" s="98">
        <v>10233.111111111111</v>
      </c>
      <c r="D16" s="98">
        <v>11612</v>
      </c>
      <c r="E16" s="98">
        <v>10462.555555555555</v>
      </c>
      <c r="F16" s="98">
        <v>11937</v>
      </c>
      <c r="G16" s="236"/>
      <c r="H16" s="236">
        <v>3.2777777777777777</v>
      </c>
      <c r="I16" s="236">
        <v>4.166666666666667</v>
      </c>
      <c r="J16" s="236"/>
      <c r="K16" s="98">
        <v>828.88888888888891</v>
      </c>
      <c r="L16" s="98">
        <v>823.77777777777783</v>
      </c>
      <c r="M16" s="98">
        <v>839.11111111111109</v>
      </c>
      <c r="N16" s="98">
        <v>850.77777777777783</v>
      </c>
      <c r="O16" s="76"/>
    </row>
    <row r="17" spans="1:15" ht="18" customHeight="1" x14ac:dyDescent="0.2">
      <c r="A17" s="217" t="s">
        <v>28</v>
      </c>
      <c r="B17" s="92">
        <v>9</v>
      </c>
      <c r="C17" s="98">
        <v>3634.6666666666665</v>
      </c>
      <c r="D17" s="98">
        <v>3978</v>
      </c>
      <c r="E17" s="98">
        <v>3912.25</v>
      </c>
      <c r="F17" s="98">
        <v>4221</v>
      </c>
      <c r="G17" s="98"/>
      <c r="H17" s="237">
        <v>25.666666666666668</v>
      </c>
      <c r="I17" s="237">
        <v>27.541666666666668</v>
      </c>
      <c r="J17" s="98"/>
      <c r="K17" s="98">
        <v>286.41666666666669</v>
      </c>
      <c r="L17" s="98">
        <v>322.25</v>
      </c>
      <c r="M17" s="98">
        <v>306.41666666666669</v>
      </c>
      <c r="N17" s="98">
        <v>339.91666666666669</v>
      </c>
      <c r="O17" s="76"/>
    </row>
    <row r="18" spans="1:15" ht="18" customHeight="1" x14ac:dyDescent="0.2">
      <c r="A18" s="217" t="s">
        <v>26</v>
      </c>
      <c r="B18" s="92">
        <v>10</v>
      </c>
      <c r="C18" s="98">
        <v>2769.4</v>
      </c>
      <c r="D18" s="98">
        <v>2578</v>
      </c>
      <c r="E18" s="98">
        <v>2828.4</v>
      </c>
      <c r="F18" s="98">
        <v>2578</v>
      </c>
      <c r="G18" s="236"/>
      <c r="H18" s="236">
        <v>3.2</v>
      </c>
      <c r="I18" s="236">
        <v>3.6666666666666665</v>
      </c>
      <c r="J18" s="236"/>
      <c r="K18" s="98">
        <v>237.8</v>
      </c>
      <c r="L18" s="98">
        <v>242.2</v>
      </c>
      <c r="M18" s="98">
        <v>273.60000000000002</v>
      </c>
      <c r="N18" s="98">
        <v>274.2</v>
      </c>
      <c r="O18" s="76"/>
    </row>
    <row r="19" spans="1:15" ht="18" customHeight="1" x14ac:dyDescent="0.2">
      <c r="A19" s="217" t="s">
        <v>23</v>
      </c>
      <c r="B19" s="92">
        <v>11</v>
      </c>
      <c r="C19" s="98">
        <v>13453.2</v>
      </c>
      <c r="D19" s="98">
        <v>15457</v>
      </c>
      <c r="E19" s="98">
        <v>13991</v>
      </c>
      <c r="F19" s="98">
        <v>15764</v>
      </c>
      <c r="G19" s="98"/>
      <c r="H19" s="237" t="s">
        <v>84</v>
      </c>
      <c r="I19" s="237" t="s">
        <v>84</v>
      </c>
      <c r="J19" s="98"/>
      <c r="K19" s="98">
        <v>966.5</v>
      </c>
      <c r="L19" s="98">
        <v>1157.4000000000001</v>
      </c>
      <c r="M19" s="98">
        <v>979</v>
      </c>
      <c r="N19" s="98">
        <v>974.7</v>
      </c>
      <c r="O19" s="76"/>
    </row>
    <row r="20" spans="1:15" ht="18" customHeight="1" x14ac:dyDescent="0.2">
      <c r="A20" s="217" t="s">
        <v>25</v>
      </c>
      <c r="B20" s="92">
        <v>12</v>
      </c>
      <c r="C20" s="98">
        <v>6710.333333333333</v>
      </c>
      <c r="D20" s="98">
        <v>8492</v>
      </c>
      <c r="E20" s="98">
        <v>7066.083333333333</v>
      </c>
      <c r="F20" s="98">
        <v>8849</v>
      </c>
      <c r="G20" s="98"/>
      <c r="H20" s="237">
        <v>9.0833333333333339</v>
      </c>
      <c r="I20" s="237">
        <v>10.625</v>
      </c>
      <c r="J20" s="98"/>
      <c r="K20" s="98">
        <v>526.25</v>
      </c>
      <c r="L20" s="98">
        <v>547.58333333333337</v>
      </c>
      <c r="M20" s="98">
        <v>596.83333333333337</v>
      </c>
      <c r="N20" s="98">
        <v>620.75</v>
      </c>
      <c r="O20" s="76"/>
    </row>
    <row r="21" spans="1:15" ht="18" customHeight="1" x14ac:dyDescent="0.2">
      <c r="A21" s="217" t="s">
        <v>24</v>
      </c>
      <c r="B21" s="92">
        <v>13</v>
      </c>
      <c r="C21" s="98">
        <v>10778.666666666666</v>
      </c>
      <c r="D21" s="98">
        <v>13584</v>
      </c>
      <c r="E21" s="98">
        <v>11092.666666666666</v>
      </c>
      <c r="F21" s="98">
        <v>13718</v>
      </c>
      <c r="G21" s="98"/>
      <c r="H21" s="237">
        <v>6.666666666666667</v>
      </c>
      <c r="I21" s="237">
        <v>7.6111111111111107</v>
      </c>
      <c r="J21" s="98"/>
      <c r="K21" s="98">
        <v>848.11111111111109</v>
      </c>
      <c r="L21" s="98">
        <v>860.66666666666663</v>
      </c>
      <c r="M21" s="98">
        <v>916.77777777777783</v>
      </c>
      <c r="N21" s="98">
        <v>917.33333333333337</v>
      </c>
      <c r="O21" s="76"/>
    </row>
    <row r="22" spans="1:15" ht="18" customHeight="1" x14ac:dyDescent="0.2">
      <c r="A22" s="217" t="s">
        <v>45</v>
      </c>
      <c r="B22" s="92">
        <v>14</v>
      </c>
      <c r="C22" s="98">
        <v>5908.8888888888887</v>
      </c>
      <c r="D22" s="98">
        <v>6614</v>
      </c>
      <c r="E22" s="98">
        <v>6220</v>
      </c>
      <c r="F22" s="98">
        <v>6897</v>
      </c>
      <c r="G22" s="236"/>
      <c r="H22" s="236">
        <v>2</v>
      </c>
      <c r="I22" s="236">
        <v>2.5</v>
      </c>
      <c r="J22" s="236"/>
      <c r="K22" s="98">
        <v>464.66666666666669</v>
      </c>
      <c r="L22" s="98">
        <v>481</v>
      </c>
      <c r="M22" s="98">
        <v>501.55555555555554</v>
      </c>
      <c r="N22" s="98">
        <v>523.55555555555554</v>
      </c>
      <c r="O22" s="76"/>
    </row>
    <row r="23" spans="1:15" ht="18" customHeight="1" x14ac:dyDescent="0.2">
      <c r="A23" s="217" t="s">
        <v>34</v>
      </c>
      <c r="B23" s="92">
        <v>15</v>
      </c>
      <c r="C23" s="98">
        <v>9623.0833333333339</v>
      </c>
      <c r="D23" s="98">
        <v>11102</v>
      </c>
      <c r="E23" s="98">
        <v>10155.25</v>
      </c>
      <c r="F23" s="98">
        <v>11522</v>
      </c>
      <c r="G23" s="98"/>
      <c r="H23" s="237">
        <v>5.458333333333333</v>
      </c>
      <c r="I23" s="237">
        <v>6.5</v>
      </c>
      <c r="J23" s="98"/>
      <c r="K23" s="98">
        <v>696</v>
      </c>
      <c r="L23" s="98">
        <v>772.66666666666663</v>
      </c>
      <c r="M23" s="98">
        <v>796.16666666666663</v>
      </c>
      <c r="N23" s="98">
        <v>827.75</v>
      </c>
      <c r="O23" s="76"/>
    </row>
    <row r="24" spans="1:15" ht="18" customHeight="1" x14ac:dyDescent="0.2">
      <c r="A24" s="217" t="s">
        <v>30</v>
      </c>
      <c r="B24" s="92">
        <v>16</v>
      </c>
      <c r="C24" s="98">
        <v>4991.833333333333</v>
      </c>
      <c r="D24" s="98">
        <v>6137</v>
      </c>
      <c r="E24" s="98">
        <v>5339.583333333333</v>
      </c>
      <c r="F24" s="98">
        <v>6404</v>
      </c>
      <c r="G24" s="98"/>
      <c r="H24" s="237">
        <v>24.291666666666668</v>
      </c>
      <c r="I24" s="237">
        <v>27</v>
      </c>
      <c r="J24" s="98"/>
      <c r="K24" s="98">
        <v>388.25</v>
      </c>
      <c r="L24" s="98">
        <v>411.16666666666669</v>
      </c>
      <c r="M24" s="98">
        <v>428.83333333333331</v>
      </c>
      <c r="N24" s="98">
        <v>456.66666666666669</v>
      </c>
      <c r="O24" s="76"/>
    </row>
    <row r="25" spans="1:15" ht="18" customHeight="1" x14ac:dyDescent="0.2">
      <c r="A25" s="217" t="s">
        <v>112</v>
      </c>
      <c r="B25" s="92">
        <v>17</v>
      </c>
      <c r="C25" s="98">
        <v>6610.5</v>
      </c>
      <c r="D25" s="98">
        <v>6933</v>
      </c>
      <c r="E25" s="98">
        <v>7113.083333333333</v>
      </c>
      <c r="F25" s="98">
        <v>7301</v>
      </c>
      <c r="G25" s="98"/>
      <c r="H25" s="236" t="s">
        <v>84</v>
      </c>
      <c r="I25" s="236" t="s">
        <v>84</v>
      </c>
      <c r="J25" s="98"/>
      <c r="K25" s="98">
        <v>481.91666666666669</v>
      </c>
      <c r="L25" s="98">
        <v>531.5</v>
      </c>
      <c r="M25" s="98">
        <v>558.25</v>
      </c>
      <c r="N25" s="98">
        <v>586.83333333333337</v>
      </c>
      <c r="O25" s="76"/>
    </row>
    <row r="26" spans="1:15" ht="18" customHeight="1" x14ac:dyDescent="0.2">
      <c r="A26" s="217" t="s">
        <v>35</v>
      </c>
      <c r="B26" s="92">
        <v>18</v>
      </c>
      <c r="C26" s="98">
        <v>3148.1666666666665</v>
      </c>
      <c r="D26" s="98">
        <v>3609</v>
      </c>
      <c r="E26" s="98">
        <v>3412.5</v>
      </c>
      <c r="F26" s="98">
        <v>3827</v>
      </c>
      <c r="G26" s="236"/>
      <c r="H26" s="236">
        <v>18.958333333333332</v>
      </c>
      <c r="I26" s="236">
        <v>21.833333333333332</v>
      </c>
      <c r="J26" s="236"/>
      <c r="K26" s="98">
        <v>233.58333333333334</v>
      </c>
      <c r="L26" s="98">
        <v>272.25</v>
      </c>
      <c r="M26" s="98">
        <v>276</v>
      </c>
      <c r="N26" s="98">
        <v>304.58333333333331</v>
      </c>
      <c r="O26" s="76"/>
    </row>
    <row r="27" spans="1:15" ht="18" customHeight="1" x14ac:dyDescent="0.2">
      <c r="A27" s="217" t="s">
        <v>356</v>
      </c>
      <c r="B27" s="92">
        <v>19</v>
      </c>
      <c r="C27" s="98">
        <v>3362.3333333333335</v>
      </c>
      <c r="D27" s="98">
        <v>4070</v>
      </c>
      <c r="E27" s="98">
        <v>3470</v>
      </c>
      <c r="F27" s="98">
        <v>4118</v>
      </c>
      <c r="G27" s="236"/>
      <c r="H27" s="236">
        <v>26.791666666666668</v>
      </c>
      <c r="I27" s="236">
        <v>30.666666666666668</v>
      </c>
      <c r="J27" s="236"/>
      <c r="K27" s="98">
        <v>298</v>
      </c>
      <c r="L27" s="98">
        <v>309</v>
      </c>
      <c r="M27" s="98">
        <v>331.16666666666669</v>
      </c>
      <c r="N27" s="98">
        <v>328.25</v>
      </c>
      <c r="O27" s="76"/>
    </row>
    <row r="28" spans="1:15" ht="18" customHeight="1" x14ac:dyDescent="0.2">
      <c r="A28" s="217" t="s">
        <v>31</v>
      </c>
      <c r="B28" s="92">
        <v>20</v>
      </c>
      <c r="C28" s="98">
        <v>28407.583333333332</v>
      </c>
      <c r="D28" s="98">
        <v>30999</v>
      </c>
      <c r="E28" s="98">
        <v>29883.666666666668</v>
      </c>
      <c r="F28" s="98">
        <v>32273</v>
      </c>
      <c r="G28" s="98"/>
      <c r="H28" s="237">
        <v>4</v>
      </c>
      <c r="I28" s="237">
        <v>4.75</v>
      </c>
      <c r="J28" s="98"/>
      <c r="K28" s="98">
        <v>1910.5833333333333</v>
      </c>
      <c r="L28" s="98">
        <v>2286.9166666666665</v>
      </c>
      <c r="M28" s="98">
        <v>2386</v>
      </c>
      <c r="N28" s="98">
        <v>2535.25</v>
      </c>
      <c r="O28" s="76"/>
    </row>
    <row r="29" spans="1:15" ht="18" customHeight="1" x14ac:dyDescent="0.2">
      <c r="A29" s="217" t="s">
        <v>47</v>
      </c>
      <c r="B29" s="92">
        <v>21</v>
      </c>
      <c r="C29" s="98">
        <v>18790</v>
      </c>
      <c r="D29" s="98">
        <v>19753</v>
      </c>
      <c r="E29" s="98">
        <v>20612.25</v>
      </c>
      <c r="F29" s="98">
        <v>21565</v>
      </c>
      <c r="G29" s="98"/>
      <c r="H29" s="237">
        <v>3</v>
      </c>
      <c r="I29" s="237">
        <v>3.5</v>
      </c>
      <c r="J29" s="98"/>
      <c r="K29" s="98">
        <v>1535.8333333333333</v>
      </c>
      <c r="L29" s="98">
        <v>1947</v>
      </c>
      <c r="M29" s="98">
        <v>1680</v>
      </c>
      <c r="N29" s="98">
        <v>1925.0833333333333</v>
      </c>
      <c r="O29" s="76"/>
    </row>
    <row r="30" spans="1:15" ht="18" customHeight="1" x14ac:dyDescent="0.2">
      <c r="A30" s="213" t="s">
        <v>212</v>
      </c>
      <c r="B30" s="92">
        <v>36</v>
      </c>
      <c r="C30" s="98">
        <v>74316.583333333343</v>
      </c>
      <c r="D30" s="98">
        <v>82121</v>
      </c>
      <c r="E30" s="98">
        <v>79993.833333333343</v>
      </c>
      <c r="F30" s="98">
        <v>87581</v>
      </c>
      <c r="G30" s="99"/>
      <c r="H30" s="236">
        <v>16.658333333333335</v>
      </c>
      <c r="I30" s="236">
        <v>18.341666666666665</v>
      </c>
      <c r="J30" s="236"/>
      <c r="K30" s="98">
        <v>4786.416666666667</v>
      </c>
      <c r="L30" s="98">
        <v>6016.0833333333339</v>
      </c>
      <c r="M30" s="98">
        <v>5981.083333333333</v>
      </c>
      <c r="N30" s="98">
        <v>6535.3333333333339</v>
      </c>
      <c r="O30" s="76"/>
    </row>
    <row r="31" spans="1:15" ht="18" customHeight="1" x14ac:dyDescent="0.2">
      <c r="A31" s="217" t="s">
        <v>199</v>
      </c>
      <c r="B31" s="92">
        <v>22</v>
      </c>
      <c r="C31" s="98">
        <v>5505.75</v>
      </c>
      <c r="D31" s="98">
        <v>8001</v>
      </c>
      <c r="E31" s="98">
        <v>5349.333333333333</v>
      </c>
      <c r="F31" s="98">
        <v>7685</v>
      </c>
      <c r="G31" s="98"/>
      <c r="H31" s="237">
        <v>13.916666666666666</v>
      </c>
      <c r="I31" s="237">
        <v>15.625</v>
      </c>
      <c r="J31" s="98"/>
      <c r="K31" s="98">
        <v>476.83333333333331</v>
      </c>
      <c r="L31" s="98">
        <v>452</v>
      </c>
      <c r="M31" s="98">
        <v>509.33333333333331</v>
      </c>
      <c r="N31" s="98">
        <v>485.75</v>
      </c>
      <c r="O31" s="76"/>
    </row>
    <row r="32" spans="1:15" ht="18" customHeight="1" x14ac:dyDescent="0.2">
      <c r="A32" s="217" t="s">
        <v>27</v>
      </c>
      <c r="B32" s="92">
        <v>23</v>
      </c>
      <c r="C32" s="98">
        <v>2591</v>
      </c>
      <c r="D32" s="98" t="s">
        <v>84</v>
      </c>
      <c r="E32" s="98">
        <v>2746</v>
      </c>
      <c r="F32" s="98" t="s">
        <v>84</v>
      </c>
      <c r="G32" s="46"/>
      <c r="H32" s="236">
        <v>7.5</v>
      </c>
      <c r="I32" s="236">
        <v>8</v>
      </c>
      <c r="J32" s="46"/>
      <c r="K32" s="98">
        <v>210</v>
      </c>
      <c r="L32" s="98">
        <v>221</v>
      </c>
      <c r="M32" s="98">
        <v>251</v>
      </c>
      <c r="N32" s="98">
        <v>262</v>
      </c>
      <c r="O32" s="76"/>
    </row>
    <row r="33" spans="1:15" ht="18" customHeight="1" x14ac:dyDescent="0.2">
      <c r="A33" s="217" t="s">
        <v>43</v>
      </c>
      <c r="B33" s="92">
        <v>24</v>
      </c>
      <c r="C33" s="98">
        <v>2809.5833333333335</v>
      </c>
      <c r="D33" s="98">
        <v>3374</v>
      </c>
      <c r="E33" s="98">
        <v>3029.25</v>
      </c>
      <c r="F33" s="98">
        <v>3565</v>
      </c>
      <c r="G33" s="99"/>
      <c r="H33" s="237">
        <v>16.333333333333332</v>
      </c>
      <c r="I33" s="237">
        <v>18.208333333333332</v>
      </c>
      <c r="J33" s="99"/>
      <c r="K33" s="98">
        <v>226.41666666666666</v>
      </c>
      <c r="L33" s="98">
        <v>253.58333333333334</v>
      </c>
      <c r="M33" s="98">
        <v>272.16666666666669</v>
      </c>
      <c r="N33" s="98">
        <v>288.58333333333331</v>
      </c>
      <c r="O33" s="76"/>
    </row>
    <row r="34" spans="1:15" ht="18" customHeight="1" x14ac:dyDescent="0.2">
      <c r="A34" s="217" t="s">
        <v>42</v>
      </c>
      <c r="B34" s="92">
        <v>25</v>
      </c>
      <c r="C34" s="98">
        <v>16500.916666666668</v>
      </c>
      <c r="D34" s="98">
        <v>15562</v>
      </c>
      <c r="E34" s="98">
        <v>17597.333333333332</v>
      </c>
      <c r="F34" s="98">
        <v>16335</v>
      </c>
      <c r="G34" s="46"/>
      <c r="H34" s="236">
        <v>3.0833333333333335</v>
      </c>
      <c r="I34" s="236">
        <v>3.375</v>
      </c>
      <c r="J34" s="46"/>
      <c r="K34" s="98">
        <v>1276.5</v>
      </c>
      <c r="L34" s="98">
        <v>1565.75</v>
      </c>
      <c r="M34" s="98">
        <v>1398.8333333333333</v>
      </c>
      <c r="N34" s="98">
        <v>1516.5833333333333</v>
      </c>
      <c r="O34" s="76"/>
    </row>
    <row r="35" spans="1:15" ht="18" customHeight="1" x14ac:dyDescent="0.2">
      <c r="A35" s="217" t="s">
        <v>41</v>
      </c>
      <c r="B35" s="92">
        <v>26</v>
      </c>
      <c r="C35" s="99" t="s">
        <v>84</v>
      </c>
      <c r="D35" s="99" t="s">
        <v>84</v>
      </c>
      <c r="E35" s="99" t="s">
        <v>84</v>
      </c>
      <c r="F35" s="99" t="s">
        <v>84</v>
      </c>
      <c r="G35" s="46"/>
      <c r="H35" s="236" t="s">
        <v>84</v>
      </c>
      <c r="I35" s="236" t="s">
        <v>84</v>
      </c>
      <c r="J35" s="46"/>
      <c r="K35" s="99" t="s">
        <v>84</v>
      </c>
      <c r="L35" s="99" t="s">
        <v>84</v>
      </c>
      <c r="M35" s="99" t="s">
        <v>84</v>
      </c>
      <c r="N35" s="99" t="s">
        <v>84</v>
      </c>
      <c r="O35" s="76"/>
    </row>
    <row r="36" spans="1:15" ht="18" customHeight="1" x14ac:dyDescent="0.2">
      <c r="A36" s="217" t="s">
        <v>38</v>
      </c>
      <c r="B36" s="92">
        <v>27</v>
      </c>
      <c r="C36" s="98">
        <v>3229.3333333333335</v>
      </c>
      <c r="D36" s="98">
        <v>4272</v>
      </c>
      <c r="E36" s="98">
        <v>3382.25</v>
      </c>
      <c r="F36" s="98">
        <v>4430</v>
      </c>
      <c r="G36" s="98"/>
      <c r="H36" s="237">
        <v>4.791666666666667</v>
      </c>
      <c r="I36" s="237">
        <v>7.5</v>
      </c>
      <c r="J36" s="98"/>
      <c r="K36" s="98">
        <v>307.25</v>
      </c>
      <c r="L36" s="98">
        <v>314.58333333333331</v>
      </c>
      <c r="M36" s="98">
        <v>298</v>
      </c>
      <c r="N36" s="98">
        <v>312.5</v>
      </c>
      <c r="O36" s="76"/>
    </row>
    <row r="37" spans="1:15" ht="18" customHeight="1" x14ac:dyDescent="0.2">
      <c r="A37" s="217" t="s">
        <v>86</v>
      </c>
      <c r="B37" s="92">
        <v>28</v>
      </c>
      <c r="C37" s="98">
        <v>21061.75</v>
      </c>
      <c r="D37" s="98">
        <v>23763</v>
      </c>
      <c r="E37" s="98">
        <v>23557.75</v>
      </c>
      <c r="F37" s="98">
        <v>26116</v>
      </c>
      <c r="G37" s="98"/>
      <c r="H37" s="236" t="s">
        <v>84</v>
      </c>
      <c r="I37" s="236" t="s">
        <v>84</v>
      </c>
      <c r="J37" s="98"/>
      <c r="K37" s="98">
        <v>1825.9166666666667</v>
      </c>
      <c r="L37" s="98">
        <v>2178</v>
      </c>
      <c r="M37" s="98">
        <v>2164.5</v>
      </c>
      <c r="N37" s="98">
        <v>2562.4166666666665</v>
      </c>
      <c r="O37" s="76"/>
    </row>
    <row r="38" spans="1:15" ht="18" customHeight="1" x14ac:dyDescent="0.2">
      <c r="A38" s="217" t="s">
        <v>235</v>
      </c>
      <c r="B38" s="92">
        <v>29</v>
      </c>
      <c r="C38" s="98">
        <v>21645.444444444445</v>
      </c>
      <c r="D38" s="98">
        <v>21966</v>
      </c>
      <c r="E38" s="98">
        <v>23192.888888888891</v>
      </c>
      <c r="F38" s="98">
        <v>23438</v>
      </c>
      <c r="G38" s="236"/>
      <c r="H38" s="236">
        <v>3</v>
      </c>
      <c r="I38" s="236">
        <v>3.8333333333333335</v>
      </c>
      <c r="J38" s="236"/>
      <c r="K38" s="98">
        <v>1612</v>
      </c>
      <c r="L38" s="98">
        <v>1926.8888888888889</v>
      </c>
      <c r="M38" s="98">
        <v>1927.5555555555557</v>
      </c>
      <c r="N38" s="98">
        <v>2062</v>
      </c>
      <c r="O38" s="76"/>
    </row>
    <row r="39" spans="1:15" ht="18" customHeight="1" x14ac:dyDescent="0.2">
      <c r="A39" s="217" t="s">
        <v>33</v>
      </c>
      <c r="B39" s="92">
        <v>30</v>
      </c>
      <c r="C39" s="98">
        <v>11167.125</v>
      </c>
      <c r="D39" s="98">
        <v>12529</v>
      </c>
      <c r="E39" s="98">
        <v>11666.5</v>
      </c>
      <c r="F39" s="98">
        <v>12967</v>
      </c>
      <c r="G39" s="98"/>
      <c r="H39" s="237">
        <v>5.0625</v>
      </c>
      <c r="I39" s="237">
        <v>6.125</v>
      </c>
      <c r="J39" s="98"/>
      <c r="K39" s="98">
        <v>803.5</v>
      </c>
      <c r="L39" s="98">
        <v>853.625</v>
      </c>
      <c r="M39" s="98">
        <v>983.125</v>
      </c>
      <c r="N39" s="98">
        <v>1047</v>
      </c>
      <c r="O39" s="76"/>
    </row>
    <row r="40" spans="1:15" ht="18" customHeight="1" x14ac:dyDescent="0.2">
      <c r="A40" s="217" t="s">
        <v>46</v>
      </c>
      <c r="B40" s="92">
        <v>31</v>
      </c>
      <c r="C40" s="98">
        <v>10620.222222222223</v>
      </c>
      <c r="D40" s="98">
        <v>12012</v>
      </c>
      <c r="E40" s="98">
        <v>11528.333333333334</v>
      </c>
      <c r="F40" s="98">
        <v>12768</v>
      </c>
      <c r="G40" s="98"/>
      <c r="H40" s="237">
        <v>4</v>
      </c>
      <c r="I40" s="237">
        <v>4.833333333333333</v>
      </c>
      <c r="J40" s="98"/>
      <c r="K40" s="98">
        <v>847</v>
      </c>
      <c r="L40" s="98">
        <v>1047</v>
      </c>
      <c r="M40" s="98">
        <v>968</v>
      </c>
      <c r="N40" s="98">
        <v>1105.8888888888889</v>
      </c>
      <c r="O40" s="76"/>
    </row>
    <row r="41" spans="1:15" ht="18" customHeight="1" x14ac:dyDescent="0.2">
      <c r="A41" s="213" t="s">
        <v>213</v>
      </c>
      <c r="B41" s="92">
        <v>35</v>
      </c>
      <c r="C41" s="98">
        <v>84593.818181818177</v>
      </c>
      <c r="D41" s="98">
        <v>93530</v>
      </c>
      <c r="E41" s="98">
        <v>90209.454545454544</v>
      </c>
      <c r="F41" s="98">
        <v>99290</v>
      </c>
      <c r="G41" s="236"/>
      <c r="H41" s="236">
        <v>3</v>
      </c>
      <c r="I41" s="236">
        <v>4</v>
      </c>
      <c r="J41" s="236"/>
      <c r="K41" s="98">
        <v>5655.454545454545</v>
      </c>
      <c r="L41" s="98">
        <v>6333.818181818182</v>
      </c>
      <c r="M41" s="98">
        <v>6651.090909090909</v>
      </c>
      <c r="N41" s="98">
        <v>7052.909090909091</v>
      </c>
      <c r="O41" s="76"/>
    </row>
    <row r="42" spans="1:15" ht="18" customHeight="1" x14ac:dyDescent="0.2">
      <c r="A42" s="217" t="s">
        <v>44</v>
      </c>
      <c r="B42" s="92">
        <v>32</v>
      </c>
      <c r="C42" s="98">
        <v>20058.428571428572</v>
      </c>
      <c r="D42" s="98">
        <v>21721</v>
      </c>
      <c r="E42" s="98">
        <v>21178.714285714286</v>
      </c>
      <c r="F42" s="98">
        <v>23126</v>
      </c>
      <c r="G42" s="98"/>
      <c r="H42" s="237">
        <v>4.9285714285714288</v>
      </c>
      <c r="I42" s="237">
        <v>5.7857142857142856</v>
      </c>
      <c r="J42" s="98"/>
      <c r="K42" s="98">
        <v>1396.7142857142858</v>
      </c>
      <c r="L42" s="98">
        <v>1649.7142857142858</v>
      </c>
      <c r="M42" s="98">
        <v>1716</v>
      </c>
      <c r="N42" s="98">
        <v>1832.8571428571429</v>
      </c>
      <c r="O42" s="76"/>
    </row>
    <row r="43" spans="1:15" ht="18" customHeight="1" x14ac:dyDescent="0.2">
      <c r="A43" s="217" t="s">
        <v>39</v>
      </c>
      <c r="B43" s="92">
        <v>33</v>
      </c>
      <c r="C43" s="98">
        <v>1590.2</v>
      </c>
      <c r="D43" s="98">
        <v>2379</v>
      </c>
      <c r="E43" s="98">
        <v>1619.3</v>
      </c>
      <c r="F43" s="98">
        <v>2362</v>
      </c>
      <c r="G43" s="98"/>
      <c r="H43" s="237">
        <v>8.75</v>
      </c>
      <c r="I43" s="237">
        <v>10.35</v>
      </c>
      <c r="J43" s="98"/>
      <c r="K43" s="98">
        <v>182.1</v>
      </c>
      <c r="L43" s="98">
        <v>195.3</v>
      </c>
      <c r="M43" s="98">
        <v>179.5</v>
      </c>
      <c r="N43" s="98">
        <v>193.9</v>
      </c>
      <c r="O43" s="76"/>
    </row>
    <row r="44" spans="1:15" ht="16.5" customHeight="1" x14ac:dyDescent="0.2">
      <c r="A44" s="239" t="s">
        <v>37</v>
      </c>
      <c r="B44" s="140">
        <v>34</v>
      </c>
      <c r="C44" s="142">
        <v>4390.3</v>
      </c>
      <c r="D44" s="142">
        <v>4350</v>
      </c>
      <c r="E44" s="142">
        <v>4745.3999999999996</v>
      </c>
      <c r="F44" s="142">
        <v>4692</v>
      </c>
      <c r="G44" s="142"/>
      <c r="H44" s="240">
        <v>7.1</v>
      </c>
      <c r="I44" s="240">
        <v>8.1999999999999993</v>
      </c>
      <c r="J44" s="142"/>
      <c r="K44" s="142">
        <v>337.2</v>
      </c>
      <c r="L44" s="142">
        <v>379.7</v>
      </c>
      <c r="M44" s="142">
        <v>389.2</v>
      </c>
      <c r="N44" s="142">
        <v>430.7</v>
      </c>
      <c r="O44" s="92"/>
    </row>
    <row r="45" spans="1:15" s="152" customFormat="1" ht="18" customHeight="1" x14ac:dyDescent="0.2">
      <c r="A45" s="149" t="s">
        <v>231</v>
      </c>
    </row>
    <row r="46" spans="1:15" s="152" customFormat="1" x14ac:dyDescent="0.2">
      <c r="A46" s="149" t="s">
        <v>111</v>
      </c>
    </row>
    <row r="47" spans="1:15" s="152" customFormat="1" x14ac:dyDescent="0.2">
      <c r="A47" s="149" t="s">
        <v>243</v>
      </c>
    </row>
    <row r="48" spans="1:15" s="152" customFormat="1" x14ac:dyDescent="0.2">
      <c r="A48" s="149" t="s">
        <v>210</v>
      </c>
    </row>
  </sheetData>
  <mergeCells count="9">
    <mergeCell ref="H3:I3"/>
    <mergeCell ref="H4:I4"/>
    <mergeCell ref="K5:L5"/>
    <mergeCell ref="M5:N5"/>
    <mergeCell ref="K3:N3"/>
    <mergeCell ref="C5:D5"/>
    <mergeCell ref="E5:F5"/>
    <mergeCell ref="C3:F3"/>
    <mergeCell ref="C4:F4"/>
  </mergeCells>
  <phoneticPr fontId="17" type="noConversion"/>
  <pageMargins left="0.75" right="0.75" top="1" bottom="1" header="0.5" footer="0.5"/>
  <pageSetup paperSize="9" scale="66" orientation="portrait" horizontalDpi="96" verticalDpi="300" r:id="rId1"/>
  <headerFooter alignWithMargins="0">
    <oddHeader>&amp;R&amp;"Arial,Bold"&amp;16ROAD TRAFFIC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5" zoomScaleNormal="85" workbookViewId="0"/>
  </sheetViews>
  <sheetFormatPr defaultRowHeight="12.75" x14ac:dyDescent="0.2"/>
  <cols>
    <col min="1" max="1" width="26.5703125" style="42" customWidth="1"/>
    <col min="2" max="2" width="9.140625" style="30"/>
    <col min="3" max="6" width="10.28515625" style="30" hidden="1" customWidth="1"/>
    <col min="7" max="7" width="10.5703125" style="30" hidden="1" customWidth="1"/>
    <col min="8" max="8" width="9.5703125" style="30" hidden="1" customWidth="1"/>
    <col min="9" max="9" width="10.140625" style="30" hidden="1" customWidth="1"/>
    <col min="10" max="10" width="9.5703125" style="30" hidden="1" customWidth="1"/>
    <col min="11" max="11" width="9.28515625" style="30" hidden="1" customWidth="1"/>
    <col min="12" max="12" width="8.85546875" style="30" hidden="1" customWidth="1"/>
    <col min="13" max="13" width="8.28515625" style="30" hidden="1" customWidth="1"/>
    <col min="14" max="14" width="9" style="30" hidden="1" customWidth="1"/>
    <col min="15" max="15" width="9.7109375" style="30" customWidth="1"/>
    <col min="16" max="16" width="9.140625" style="30"/>
    <col min="17" max="17" width="10" style="30" customWidth="1"/>
    <col min="18" max="16384" width="9.140625" style="30"/>
  </cols>
  <sheetData>
    <row r="1" spans="1:24" s="26" customFormat="1" ht="18.75" x14ac:dyDescent="0.25">
      <c r="A1" s="135" t="s">
        <v>260</v>
      </c>
    </row>
    <row r="2" spans="1:24" ht="18" x14ac:dyDescent="0.25">
      <c r="A2" s="136" t="s">
        <v>253</v>
      </c>
      <c r="B2" s="189"/>
      <c r="C2" s="189"/>
      <c r="D2" s="189"/>
      <c r="E2" s="189"/>
      <c r="F2" s="189"/>
      <c r="G2" s="137"/>
      <c r="H2" s="138" t="s">
        <v>229</v>
      </c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spans="1:24" s="36" customFormat="1" ht="39" x14ac:dyDescent="0.25">
      <c r="A3" s="133" t="s">
        <v>85</v>
      </c>
      <c r="B3" s="192" t="s">
        <v>300</v>
      </c>
      <c r="C3" s="134">
        <v>1997</v>
      </c>
      <c r="D3" s="134">
        <v>1998</v>
      </c>
      <c r="E3" s="134">
        <v>1999</v>
      </c>
      <c r="F3" s="134">
        <v>2000</v>
      </c>
      <c r="G3" s="134">
        <v>2001</v>
      </c>
      <c r="H3" s="134">
        <v>2002</v>
      </c>
      <c r="I3" s="134">
        <v>2003</v>
      </c>
      <c r="J3" s="134">
        <v>2004</v>
      </c>
      <c r="K3" s="134">
        <v>2005</v>
      </c>
      <c r="L3" s="134">
        <v>2006</v>
      </c>
      <c r="M3" s="134">
        <v>2007</v>
      </c>
      <c r="N3" s="134">
        <v>2008</v>
      </c>
      <c r="O3" s="134">
        <v>2009</v>
      </c>
      <c r="P3" s="134">
        <v>2010</v>
      </c>
      <c r="Q3" s="134">
        <v>2011</v>
      </c>
      <c r="R3" s="134">
        <v>2012</v>
      </c>
      <c r="S3" s="134">
        <v>2013</v>
      </c>
      <c r="T3" s="134">
        <v>2014</v>
      </c>
      <c r="U3" s="134">
        <v>2015</v>
      </c>
      <c r="V3" s="134">
        <v>2016</v>
      </c>
      <c r="W3" s="134">
        <v>2017</v>
      </c>
      <c r="X3" s="134">
        <v>2018</v>
      </c>
    </row>
    <row r="4" spans="1:24" s="36" customFormat="1" ht="7.5" customHeight="1" x14ac:dyDescent="0.25">
      <c r="A4" s="40"/>
      <c r="B4" s="28"/>
      <c r="C4" s="28"/>
      <c r="D4" s="28"/>
      <c r="E4" s="28"/>
      <c r="F4" s="28"/>
      <c r="G4" s="28"/>
      <c r="H4" s="41"/>
      <c r="I4" s="41"/>
      <c r="J4" s="41"/>
      <c r="K4" s="41"/>
      <c r="L4" s="41"/>
      <c r="M4" s="41"/>
      <c r="N4" s="41"/>
      <c r="O4" s="41"/>
      <c r="P4" s="41"/>
      <c r="Q4" s="29"/>
    </row>
    <row r="5" spans="1:24" ht="18" customHeight="1" x14ac:dyDescent="0.2">
      <c r="A5" s="64" t="s">
        <v>226</v>
      </c>
      <c r="B5" s="92">
        <v>1</v>
      </c>
      <c r="C5" s="97" t="s">
        <v>84</v>
      </c>
      <c r="D5" s="96">
        <v>31446</v>
      </c>
      <c r="E5" s="96">
        <v>30455</v>
      </c>
      <c r="F5" s="96">
        <v>30606</v>
      </c>
      <c r="G5" s="96">
        <v>30998</v>
      </c>
      <c r="H5" s="47">
        <v>31304</v>
      </c>
      <c r="I5" s="96">
        <v>31462</v>
      </c>
      <c r="J5" s="96">
        <v>31831</v>
      </c>
      <c r="K5" s="98">
        <v>31793</v>
      </c>
      <c r="L5" s="96">
        <v>32156</v>
      </c>
      <c r="M5" s="96">
        <v>33066</v>
      </c>
      <c r="N5" s="98">
        <v>31870</v>
      </c>
      <c r="O5" s="98">
        <v>31910</v>
      </c>
      <c r="P5" s="98">
        <v>31047</v>
      </c>
      <c r="Q5" s="98">
        <v>31164</v>
      </c>
      <c r="R5" s="98">
        <v>30902</v>
      </c>
      <c r="S5" s="98">
        <v>31410</v>
      </c>
      <c r="T5" s="98">
        <v>32906</v>
      </c>
      <c r="U5" s="98">
        <v>33313</v>
      </c>
      <c r="V5" s="98">
        <v>34718.083333333336</v>
      </c>
      <c r="W5" s="99" t="s">
        <v>84</v>
      </c>
      <c r="X5" s="99">
        <v>34694</v>
      </c>
    </row>
    <row r="6" spans="1:24" ht="18" customHeight="1" x14ac:dyDescent="0.2">
      <c r="A6" s="64" t="s">
        <v>36</v>
      </c>
      <c r="B6" s="92">
        <v>2</v>
      </c>
      <c r="C6" s="96">
        <v>23425</v>
      </c>
      <c r="D6" s="96">
        <v>25587</v>
      </c>
      <c r="E6" s="96">
        <v>23956</v>
      </c>
      <c r="F6" s="96">
        <v>22601</v>
      </c>
      <c r="G6" s="96">
        <v>23212</v>
      </c>
      <c r="H6" s="47">
        <v>22936</v>
      </c>
      <c r="I6" s="96">
        <v>22505</v>
      </c>
      <c r="J6" s="96">
        <v>25091</v>
      </c>
      <c r="K6" s="98">
        <v>24684</v>
      </c>
      <c r="L6" s="96">
        <v>24845</v>
      </c>
      <c r="M6" s="96">
        <v>27800</v>
      </c>
      <c r="N6" s="98">
        <v>25357</v>
      </c>
      <c r="O6" s="98">
        <v>24838</v>
      </c>
      <c r="P6" s="98">
        <v>24563</v>
      </c>
      <c r="Q6" s="98">
        <v>24186</v>
      </c>
      <c r="R6" s="98">
        <v>24059</v>
      </c>
      <c r="S6" s="98">
        <v>25318</v>
      </c>
      <c r="T6" s="98">
        <v>25475</v>
      </c>
      <c r="U6" s="99" t="s">
        <v>84</v>
      </c>
      <c r="V6" s="99">
        <v>16765.727272727272</v>
      </c>
      <c r="W6" s="98">
        <v>18953.888888888891</v>
      </c>
      <c r="X6" s="98">
        <v>25877.666666666668</v>
      </c>
    </row>
    <row r="7" spans="1:24" ht="18" customHeight="1" x14ac:dyDescent="0.2">
      <c r="A7" s="64" t="s">
        <v>29</v>
      </c>
      <c r="B7" s="92">
        <v>3</v>
      </c>
      <c r="C7" s="97" t="s">
        <v>84</v>
      </c>
      <c r="D7" s="97" t="s">
        <v>84</v>
      </c>
      <c r="E7" s="97" t="s">
        <v>84</v>
      </c>
      <c r="F7" s="97" t="s">
        <v>84</v>
      </c>
      <c r="G7" s="97" t="s">
        <v>84</v>
      </c>
      <c r="H7" s="97" t="s">
        <v>84</v>
      </c>
      <c r="I7" s="96">
        <v>51105</v>
      </c>
      <c r="J7" s="96">
        <v>51557</v>
      </c>
      <c r="K7" s="98">
        <v>52566</v>
      </c>
      <c r="L7" s="96">
        <v>51567</v>
      </c>
      <c r="M7" s="96">
        <v>51628</v>
      </c>
      <c r="N7" s="98">
        <v>54463</v>
      </c>
      <c r="O7" s="98">
        <v>55589</v>
      </c>
      <c r="P7" s="98">
        <v>55911</v>
      </c>
      <c r="Q7" s="98">
        <v>53629</v>
      </c>
      <c r="R7" s="98">
        <v>50170</v>
      </c>
      <c r="S7" s="98">
        <v>40526</v>
      </c>
      <c r="T7" s="99" t="s">
        <v>84</v>
      </c>
      <c r="U7" s="99">
        <v>53566</v>
      </c>
      <c r="V7" s="99">
        <v>51129.416666666664</v>
      </c>
      <c r="W7" s="98">
        <v>28292.25</v>
      </c>
      <c r="X7" s="98">
        <v>52540.5</v>
      </c>
    </row>
    <row r="8" spans="1:24" ht="18" customHeight="1" x14ac:dyDescent="0.2">
      <c r="A8" s="64" t="s">
        <v>87</v>
      </c>
      <c r="B8" s="92">
        <v>4</v>
      </c>
      <c r="C8" s="96">
        <v>31465</v>
      </c>
      <c r="D8" s="97" t="s">
        <v>84</v>
      </c>
      <c r="E8" s="96">
        <v>31896</v>
      </c>
      <c r="F8" s="96">
        <v>34705</v>
      </c>
      <c r="G8" s="97" t="s">
        <v>84</v>
      </c>
      <c r="H8" s="47">
        <v>38896</v>
      </c>
      <c r="I8" s="96">
        <v>39595</v>
      </c>
      <c r="J8" s="96">
        <v>39238</v>
      </c>
      <c r="K8" s="98">
        <v>41064</v>
      </c>
      <c r="L8" s="96">
        <v>41117</v>
      </c>
      <c r="M8" s="97" t="s">
        <v>84</v>
      </c>
      <c r="N8" s="99">
        <v>30324</v>
      </c>
      <c r="O8" s="99">
        <v>26070</v>
      </c>
      <c r="P8" s="99">
        <v>28706</v>
      </c>
      <c r="Q8" s="99" t="s">
        <v>84</v>
      </c>
      <c r="R8" s="98">
        <v>28190</v>
      </c>
      <c r="S8" s="98">
        <v>24853</v>
      </c>
      <c r="T8" s="99" t="s">
        <v>84</v>
      </c>
      <c r="U8" s="99" t="s">
        <v>84</v>
      </c>
      <c r="V8" s="99">
        <v>10877</v>
      </c>
      <c r="W8" s="99" t="s">
        <v>84</v>
      </c>
      <c r="X8" s="99"/>
    </row>
    <row r="9" spans="1:24" ht="18" customHeight="1" x14ac:dyDescent="0.2">
      <c r="A9" s="64" t="s">
        <v>40</v>
      </c>
      <c r="B9" s="92">
        <v>5</v>
      </c>
      <c r="C9" s="46" t="s">
        <v>84</v>
      </c>
      <c r="D9" s="46" t="s">
        <v>84</v>
      </c>
      <c r="E9" s="46" t="s">
        <v>84</v>
      </c>
      <c r="F9" s="46">
        <v>32929</v>
      </c>
      <c r="G9" s="46">
        <v>34112</v>
      </c>
      <c r="H9" s="84">
        <v>34131</v>
      </c>
      <c r="I9" s="96">
        <v>36044</v>
      </c>
      <c r="J9" s="96">
        <v>36417</v>
      </c>
      <c r="K9" s="98">
        <v>30347</v>
      </c>
      <c r="L9" s="96">
        <v>39480</v>
      </c>
      <c r="M9" s="96">
        <v>41711</v>
      </c>
      <c r="N9" s="98">
        <v>39042</v>
      </c>
      <c r="O9" s="98">
        <v>38597</v>
      </c>
      <c r="P9" s="98">
        <v>35666</v>
      </c>
      <c r="Q9" s="98">
        <v>36786</v>
      </c>
      <c r="R9" s="98">
        <v>41685</v>
      </c>
      <c r="S9" s="98">
        <v>43330</v>
      </c>
      <c r="T9" s="98">
        <v>45500</v>
      </c>
      <c r="U9" s="98">
        <v>43588</v>
      </c>
      <c r="V9" s="98">
        <v>32419.166666666668</v>
      </c>
      <c r="W9" s="99" t="s">
        <v>84</v>
      </c>
      <c r="X9" s="99">
        <v>49587</v>
      </c>
    </row>
    <row r="10" spans="1:24" ht="16.5" customHeight="1" x14ac:dyDescent="0.2">
      <c r="A10" s="213" t="s">
        <v>211</v>
      </c>
      <c r="B10" s="76">
        <v>37</v>
      </c>
      <c r="C10" s="214" t="s">
        <v>84</v>
      </c>
      <c r="D10" s="214" t="s">
        <v>84</v>
      </c>
      <c r="E10" s="214" t="s">
        <v>84</v>
      </c>
      <c r="F10" s="214" t="s">
        <v>84</v>
      </c>
      <c r="G10" s="214" t="s">
        <v>84</v>
      </c>
      <c r="H10" s="214" t="s">
        <v>84</v>
      </c>
      <c r="I10" s="214" t="s">
        <v>84</v>
      </c>
      <c r="J10" s="212">
        <v>33402</v>
      </c>
      <c r="K10" s="212">
        <v>33977</v>
      </c>
      <c r="L10" s="212">
        <v>33490</v>
      </c>
      <c r="M10" s="212">
        <v>35065</v>
      </c>
      <c r="N10" s="212">
        <v>33716</v>
      </c>
      <c r="O10" s="212">
        <v>28620</v>
      </c>
      <c r="P10" s="212">
        <v>34060</v>
      </c>
      <c r="Q10" s="212">
        <v>33020</v>
      </c>
      <c r="R10" s="212">
        <v>29454</v>
      </c>
      <c r="S10" s="212">
        <v>33302</v>
      </c>
      <c r="T10" s="214" t="s">
        <v>84</v>
      </c>
      <c r="U10" s="214">
        <v>35795</v>
      </c>
      <c r="V10" s="214">
        <v>33385.083333333336</v>
      </c>
      <c r="W10" s="98">
        <v>21905</v>
      </c>
      <c r="X10" s="98">
        <v>40052</v>
      </c>
    </row>
    <row r="11" spans="1:24" ht="18" customHeight="1" x14ac:dyDescent="0.2">
      <c r="A11" s="64" t="s">
        <v>32</v>
      </c>
      <c r="B11" s="92">
        <v>6</v>
      </c>
      <c r="C11" s="97" t="s">
        <v>84</v>
      </c>
      <c r="D11" s="97" t="s">
        <v>84</v>
      </c>
      <c r="E11" s="97">
        <v>16940</v>
      </c>
      <c r="F11" s="97">
        <v>16220</v>
      </c>
      <c r="G11" s="97">
        <v>16788</v>
      </c>
      <c r="H11" s="84">
        <v>16102</v>
      </c>
      <c r="I11" s="46">
        <v>15656</v>
      </c>
      <c r="J11" s="97" t="s">
        <v>84</v>
      </c>
      <c r="K11" s="99" t="s">
        <v>84</v>
      </c>
      <c r="L11" s="97" t="s">
        <v>84</v>
      </c>
      <c r="M11" s="97" t="s">
        <v>84</v>
      </c>
      <c r="N11" s="97" t="s">
        <v>84</v>
      </c>
      <c r="O11" s="97" t="s">
        <v>84</v>
      </c>
      <c r="P11" s="99" t="s">
        <v>84</v>
      </c>
      <c r="Q11" s="99" t="s">
        <v>84</v>
      </c>
      <c r="R11" s="98">
        <v>33758</v>
      </c>
      <c r="S11" s="98">
        <v>35386</v>
      </c>
      <c r="T11" s="99" t="s">
        <v>84</v>
      </c>
      <c r="U11" s="99" t="s">
        <v>84</v>
      </c>
      <c r="V11" s="99">
        <v>37934.1</v>
      </c>
      <c r="W11" s="98">
        <v>23400.75</v>
      </c>
      <c r="X11" s="98">
        <v>31198</v>
      </c>
    </row>
    <row r="12" spans="1:24" ht="18" customHeight="1" x14ac:dyDescent="0.2">
      <c r="A12" s="64" t="s">
        <v>198</v>
      </c>
      <c r="B12" s="92">
        <v>7</v>
      </c>
      <c r="C12" s="96">
        <v>21680</v>
      </c>
      <c r="D12" s="96">
        <v>26066</v>
      </c>
      <c r="E12" s="96">
        <v>27048</v>
      </c>
      <c r="F12" s="96">
        <v>27364</v>
      </c>
      <c r="G12" s="96">
        <v>28536</v>
      </c>
      <c r="H12" s="47">
        <v>29141</v>
      </c>
      <c r="I12" s="96">
        <v>29749</v>
      </c>
      <c r="J12" s="96">
        <v>29585</v>
      </c>
      <c r="K12" s="98">
        <v>30703</v>
      </c>
      <c r="L12" s="96">
        <v>26511</v>
      </c>
      <c r="M12" s="97" t="s">
        <v>84</v>
      </c>
      <c r="N12" s="99">
        <v>30787</v>
      </c>
      <c r="O12" s="99">
        <v>32832</v>
      </c>
      <c r="P12" s="99">
        <v>32304</v>
      </c>
      <c r="Q12" s="99">
        <v>29572</v>
      </c>
      <c r="R12" s="98">
        <v>31286</v>
      </c>
      <c r="S12" s="98">
        <v>31117</v>
      </c>
      <c r="T12" s="98">
        <v>32224</v>
      </c>
      <c r="U12" s="98">
        <v>31787</v>
      </c>
      <c r="V12" s="98">
        <v>31108.166666666668</v>
      </c>
      <c r="W12" s="98">
        <v>21704</v>
      </c>
      <c r="X12" s="98">
        <v>28376.083333333332</v>
      </c>
    </row>
    <row r="13" spans="1:24" ht="18" customHeight="1" x14ac:dyDescent="0.2">
      <c r="A13" s="64" t="s">
        <v>22</v>
      </c>
      <c r="B13" s="92">
        <v>8</v>
      </c>
      <c r="C13" s="96">
        <v>6321</v>
      </c>
      <c r="D13" s="96">
        <v>6589</v>
      </c>
      <c r="E13" s="96">
        <v>6507</v>
      </c>
      <c r="F13" s="96">
        <v>6459</v>
      </c>
      <c r="G13" s="96">
        <v>6754</v>
      </c>
      <c r="H13" s="47">
        <v>7038</v>
      </c>
      <c r="I13" s="96">
        <v>7756</v>
      </c>
      <c r="J13" s="96">
        <v>7994</v>
      </c>
      <c r="K13" s="98">
        <v>8255</v>
      </c>
      <c r="L13" s="96">
        <v>8554</v>
      </c>
      <c r="M13" s="96">
        <v>8989</v>
      </c>
      <c r="N13" s="98">
        <v>8659</v>
      </c>
      <c r="O13" s="98">
        <v>8845</v>
      </c>
      <c r="P13" s="98">
        <v>8616</v>
      </c>
      <c r="Q13" s="98">
        <v>8446</v>
      </c>
      <c r="R13" s="98">
        <v>8284</v>
      </c>
      <c r="S13" s="98">
        <v>8427</v>
      </c>
      <c r="T13" s="98">
        <v>7063</v>
      </c>
      <c r="U13" s="98">
        <v>8047</v>
      </c>
      <c r="V13" s="99" t="s">
        <v>84</v>
      </c>
      <c r="W13" s="98">
        <v>9026</v>
      </c>
      <c r="X13" s="98">
        <v>10233.111111111111</v>
      </c>
    </row>
    <row r="14" spans="1:24" ht="18" customHeight="1" x14ac:dyDescent="0.2">
      <c r="A14" s="64" t="s">
        <v>28</v>
      </c>
      <c r="B14" s="92">
        <v>9</v>
      </c>
      <c r="C14" s="96">
        <v>3409</v>
      </c>
      <c r="D14" s="96">
        <v>3246</v>
      </c>
      <c r="E14" s="96">
        <v>3483</v>
      </c>
      <c r="F14" s="96">
        <v>3407</v>
      </c>
      <c r="G14" s="96">
        <v>3399</v>
      </c>
      <c r="H14" s="47">
        <v>3478</v>
      </c>
      <c r="I14" s="96">
        <v>3542</v>
      </c>
      <c r="J14" s="96">
        <v>3577</v>
      </c>
      <c r="K14" s="98">
        <v>3576</v>
      </c>
      <c r="L14" s="96">
        <v>3604</v>
      </c>
      <c r="M14" s="96">
        <v>3573</v>
      </c>
      <c r="N14" s="98">
        <v>3456</v>
      </c>
      <c r="O14" s="98">
        <v>3336</v>
      </c>
      <c r="P14" s="98">
        <v>3434</v>
      </c>
      <c r="Q14" s="98">
        <v>3434</v>
      </c>
      <c r="R14" s="98">
        <v>3426</v>
      </c>
      <c r="S14" s="98">
        <v>3487</v>
      </c>
      <c r="T14" s="98">
        <v>3576</v>
      </c>
      <c r="U14" s="98">
        <v>3614</v>
      </c>
      <c r="V14" s="98">
        <v>3752.0833333333335</v>
      </c>
      <c r="W14" s="98">
        <v>2808.4166666666665</v>
      </c>
      <c r="X14" s="98">
        <v>3634.6666666666665</v>
      </c>
    </row>
    <row r="15" spans="1:24" ht="18" customHeight="1" x14ac:dyDescent="0.2">
      <c r="A15" s="64" t="s">
        <v>26</v>
      </c>
      <c r="B15" s="92">
        <v>10</v>
      </c>
      <c r="C15" s="96">
        <v>1546</v>
      </c>
      <c r="D15" s="96">
        <v>1550</v>
      </c>
      <c r="E15" s="96">
        <v>1580</v>
      </c>
      <c r="F15" s="96">
        <v>1560</v>
      </c>
      <c r="G15" s="96">
        <v>1609</v>
      </c>
      <c r="H15" s="47">
        <v>1665</v>
      </c>
      <c r="I15" s="96">
        <v>1838</v>
      </c>
      <c r="J15" s="96">
        <v>2044</v>
      </c>
      <c r="K15" s="98">
        <v>1950</v>
      </c>
      <c r="L15" s="96">
        <v>1967</v>
      </c>
      <c r="M15" s="96">
        <v>2193</v>
      </c>
      <c r="N15" s="98">
        <v>1947</v>
      </c>
      <c r="O15" s="98">
        <v>2089</v>
      </c>
      <c r="P15" s="98">
        <v>1938</v>
      </c>
      <c r="Q15" s="98">
        <v>1603</v>
      </c>
      <c r="R15" s="98">
        <v>1806</v>
      </c>
      <c r="S15" s="98">
        <v>1714</v>
      </c>
      <c r="T15" s="99" t="s">
        <v>84</v>
      </c>
      <c r="U15" s="99" t="s">
        <v>84</v>
      </c>
      <c r="V15" s="99" t="s">
        <v>84</v>
      </c>
      <c r="W15" s="99" t="s">
        <v>84</v>
      </c>
      <c r="X15" s="99">
        <v>2769.4</v>
      </c>
    </row>
    <row r="16" spans="1:24" ht="18" customHeight="1" x14ac:dyDescent="0.2">
      <c r="A16" s="64" t="s">
        <v>23</v>
      </c>
      <c r="B16" s="92">
        <v>11</v>
      </c>
      <c r="C16" s="97" t="s">
        <v>84</v>
      </c>
      <c r="D16" s="97" t="s">
        <v>84</v>
      </c>
      <c r="E16" s="96">
        <v>15742</v>
      </c>
      <c r="F16" s="96">
        <v>22765</v>
      </c>
      <c r="G16" s="96">
        <v>22680</v>
      </c>
      <c r="H16" s="47">
        <v>24945</v>
      </c>
      <c r="I16" s="96">
        <v>25356</v>
      </c>
      <c r="J16" s="96">
        <v>27494</v>
      </c>
      <c r="K16" s="98">
        <v>25356</v>
      </c>
      <c r="L16" s="96">
        <v>25870</v>
      </c>
      <c r="M16" s="96">
        <v>26888</v>
      </c>
      <c r="N16" s="98">
        <v>25901</v>
      </c>
      <c r="O16" s="98">
        <v>24690</v>
      </c>
      <c r="P16" s="98">
        <v>23671</v>
      </c>
      <c r="Q16" s="98">
        <v>24098</v>
      </c>
      <c r="R16" s="98">
        <v>24672</v>
      </c>
      <c r="S16" s="98">
        <v>25667</v>
      </c>
      <c r="T16" s="98">
        <v>24456</v>
      </c>
      <c r="U16" s="98">
        <v>26338</v>
      </c>
      <c r="V16" s="98">
        <v>13614.416666666666</v>
      </c>
      <c r="W16" s="98">
        <v>1185</v>
      </c>
      <c r="X16" s="98">
        <v>13453.2</v>
      </c>
    </row>
    <row r="17" spans="1:24" ht="18" customHeight="1" x14ac:dyDescent="0.2">
      <c r="A17" s="64" t="s">
        <v>25</v>
      </c>
      <c r="B17" s="92">
        <v>12</v>
      </c>
      <c r="C17" s="96">
        <v>4329</v>
      </c>
      <c r="D17" s="96">
        <v>4374</v>
      </c>
      <c r="E17" s="96">
        <v>4499</v>
      </c>
      <c r="F17" s="96">
        <v>4546</v>
      </c>
      <c r="G17" s="96">
        <v>4528</v>
      </c>
      <c r="H17" s="47">
        <v>4922</v>
      </c>
      <c r="I17" s="96">
        <v>5113</v>
      </c>
      <c r="J17" s="96">
        <v>5648</v>
      </c>
      <c r="K17" s="98">
        <v>5461</v>
      </c>
      <c r="L17" s="96">
        <v>5499</v>
      </c>
      <c r="M17" s="96">
        <v>5766</v>
      </c>
      <c r="N17" s="98">
        <v>5633</v>
      </c>
      <c r="O17" s="98">
        <v>5743</v>
      </c>
      <c r="P17" s="98">
        <v>5721</v>
      </c>
      <c r="Q17" s="98">
        <v>5922</v>
      </c>
      <c r="R17" s="98">
        <v>5863</v>
      </c>
      <c r="S17" s="98">
        <v>5934</v>
      </c>
      <c r="T17" s="98">
        <v>6100</v>
      </c>
      <c r="U17" s="98">
        <v>6211</v>
      </c>
      <c r="V17" s="98">
        <v>6653.8</v>
      </c>
      <c r="W17" s="98">
        <v>6206.8</v>
      </c>
      <c r="X17" s="98">
        <v>6710.333333333333</v>
      </c>
    </row>
    <row r="18" spans="1:24" ht="18" customHeight="1" x14ac:dyDescent="0.2">
      <c r="A18" s="64" t="s">
        <v>24</v>
      </c>
      <c r="B18" s="92">
        <v>13</v>
      </c>
      <c r="C18" s="97" t="s">
        <v>84</v>
      </c>
      <c r="D18" s="97" t="s">
        <v>84</v>
      </c>
      <c r="E18" s="97" t="s">
        <v>84</v>
      </c>
      <c r="F18" s="97" t="s">
        <v>84</v>
      </c>
      <c r="G18" s="96">
        <v>7600</v>
      </c>
      <c r="H18" s="47">
        <v>7868</v>
      </c>
      <c r="I18" s="96">
        <v>7917</v>
      </c>
      <c r="J18" s="96">
        <v>7287</v>
      </c>
      <c r="K18" s="98">
        <v>7840</v>
      </c>
      <c r="L18" s="96">
        <v>8717</v>
      </c>
      <c r="M18" s="96">
        <v>9110</v>
      </c>
      <c r="N18" s="98">
        <v>9043</v>
      </c>
      <c r="O18" s="98">
        <v>8987</v>
      </c>
      <c r="P18" s="98">
        <v>8850</v>
      </c>
      <c r="Q18" s="98">
        <v>8725</v>
      </c>
      <c r="R18" s="98">
        <v>8453</v>
      </c>
      <c r="S18" s="98">
        <v>8749</v>
      </c>
      <c r="T18" s="98">
        <v>10314</v>
      </c>
      <c r="U18" s="98">
        <v>9307</v>
      </c>
      <c r="V18" s="98">
        <v>9688</v>
      </c>
      <c r="W18" s="98">
        <v>7769.090909090909</v>
      </c>
      <c r="X18" s="98">
        <v>10778.666666666666</v>
      </c>
    </row>
    <row r="19" spans="1:24" ht="18" customHeight="1" x14ac:dyDescent="0.2">
      <c r="A19" s="64" t="s">
        <v>45</v>
      </c>
      <c r="B19" s="92">
        <v>14</v>
      </c>
      <c r="C19" s="97" t="s">
        <v>84</v>
      </c>
      <c r="D19" s="96">
        <v>6456</v>
      </c>
      <c r="E19" s="96">
        <v>7216</v>
      </c>
      <c r="F19" s="96">
        <v>4646</v>
      </c>
      <c r="G19" s="97" t="s">
        <v>84</v>
      </c>
      <c r="H19" s="47">
        <v>7054</v>
      </c>
      <c r="I19" s="96">
        <v>6977</v>
      </c>
      <c r="J19" s="96">
        <v>7202</v>
      </c>
      <c r="K19" s="98">
        <v>6900</v>
      </c>
      <c r="L19" s="96">
        <v>6929</v>
      </c>
      <c r="M19" s="96">
        <v>7139</v>
      </c>
      <c r="N19" s="98">
        <v>5845</v>
      </c>
      <c r="O19" s="98">
        <v>5860</v>
      </c>
      <c r="P19" s="98">
        <v>5530</v>
      </c>
      <c r="Q19" s="98">
        <v>5668</v>
      </c>
      <c r="R19" s="98">
        <v>5882</v>
      </c>
      <c r="S19" s="98">
        <v>5574</v>
      </c>
      <c r="T19" s="98">
        <v>5493</v>
      </c>
      <c r="U19" s="98">
        <v>5437</v>
      </c>
      <c r="V19" s="98">
        <v>5497.5</v>
      </c>
      <c r="W19" s="98"/>
      <c r="X19" s="98">
        <v>5908.8888888888887</v>
      </c>
    </row>
    <row r="20" spans="1:24" ht="18" customHeight="1" x14ac:dyDescent="0.2">
      <c r="A20" s="64" t="s">
        <v>34</v>
      </c>
      <c r="B20" s="92">
        <v>15</v>
      </c>
      <c r="C20" s="97" t="s">
        <v>84</v>
      </c>
      <c r="D20" s="97" t="s">
        <v>84</v>
      </c>
      <c r="E20" s="97" t="s">
        <v>84</v>
      </c>
      <c r="F20" s="97" t="s">
        <v>84</v>
      </c>
      <c r="G20" s="97" t="s">
        <v>84</v>
      </c>
      <c r="H20" s="47">
        <v>9844</v>
      </c>
      <c r="I20" s="96">
        <v>10864</v>
      </c>
      <c r="J20" s="96">
        <v>11772</v>
      </c>
      <c r="K20" s="98">
        <v>11732</v>
      </c>
      <c r="L20" s="96">
        <v>10932</v>
      </c>
      <c r="M20" s="96">
        <v>11927</v>
      </c>
      <c r="N20" s="98">
        <v>8888</v>
      </c>
      <c r="O20" s="98">
        <v>8919</v>
      </c>
      <c r="P20" s="98">
        <v>8354</v>
      </c>
      <c r="Q20" s="98">
        <v>9204</v>
      </c>
      <c r="R20" s="98">
        <v>9362</v>
      </c>
      <c r="S20" s="98">
        <v>8931</v>
      </c>
      <c r="T20" s="99" t="s">
        <v>84</v>
      </c>
      <c r="U20" s="99">
        <v>10022</v>
      </c>
      <c r="V20" s="99">
        <v>9704.625</v>
      </c>
      <c r="W20" s="98">
        <v>3243.7272727272725</v>
      </c>
      <c r="X20" s="98">
        <v>9623.0833333333339</v>
      </c>
    </row>
    <row r="21" spans="1:24" ht="18" customHeight="1" x14ac:dyDescent="0.2">
      <c r="A21" s="64" t="s">
        <v>30</v>
      </c>
      <c r="B21" s="92">
        <v>16</v>
      </c>
      <c r="C21" s="96">
        <v>4520</v>
      </c>
      <c r="D21" s="96">
        <v>4316</v>
      </c>
      <c r="E21" s="97" t="s">
        <v>84</v>
      </c>
      <c r="F21" s="96">
        <v>4299</v>
      </c>
      <c r="G21" s="96">
        <v>4007</v>
      </c>
      <c r="H21" s="47">
        <v>4434</v>
      </c>
      <c r="I21" s="96">
        <v>4560</v>
      </c>
      <c r="J21" s="96">
        <v>4745</v>
      </c>
      <c r="K21" s="98">
        <v>4820</v>
      </c>
      <c r="L21" s="96">
        <v>4827</v>
      </c>
      <c r="M21" s="96">
        <v>4924</v>
      </c>
      <c r="N21" s="98">
        <v>4771</v>
      </c>
      <c r="O21" s="98">
        <v>4849</v>
      </c>
      <c r="P21" s="98">
        <v>4724</v>
      </c>
      <c r="Q21" s="98">
        <v>4658</v>
      </c>
      <c r="R21" s="98">
        <v>4598</v>
      </c>
      <c r="S21" s="98">
        <v>4244</v>
      </c>
      <c r="T21" s="98">
        <v>5302</v>
      </c>
      <c r="U21" s="98">
        <v>4714</v>
      </c>
      <c r="V21" s="98">
        <v>4859.666666666667</v>
      </c>
      <c r="W21" s="98">
        <v>4365</v>
      </c>
      <c r="X21" s="98">
        <v>4991.833333333333</v>
      </c>
    </row>
    <row r="22" spans="1:24" ht="18" customHeight="1" x14ac:dyDescent="0.2">
      <c r="A22" s="64" t="s">
        <v>112</v>
      </c>
      <c r="B22" s="92">
        <v>17</v>
      </c>
      <c r="C22" s="97" t="s">
        <v>84</v>
      </c>
      <c r="D22" s="97" t="s">
        <v>84</v>
      </c>
      <c r="E22" s="97" t="s">
        <v>84</v>
      </c>
      <c r="F22" s="96">
        <v>6010</v>
      </c>
      <c r="G22" s="96">
        <v>5987</v>
      </c>
      <c r="H22" s="47">
        <v>5956</v>
      </c>
      <c r="I22" s="96">
        <v>6212</v>
      </c>
      <c r="J22" s="96">
        <v>6618</v>
      </c>
      <c r="K22" s="98">
        <v>6256</v>
      </c>
      <c r="L22" s="96">
        <v>6620</v>
      </c>
      <c r="M22" s="96">
        <v>6904</v>
      </c>
      <c r="N22" s="98">
        <v>6830</v>
      </c>
      <c r="O22" s="98">
        <v>6770</v>
      </c>
      <c r="P22" s="98">
        <v>6792</v>
      </c>
      <c r="Q22" s="98">
        <v>6830</v>
      </c>
      <c r="R22" s="98">
        <v>6712</v>
      </c>
      <c r="S22" s="98">
        <v>6752</v>
      </c>
      <c r="T22" s="98">
        <v>6734</v>
      </c>
      <c r="U22" s="98">
        <v>6600</v>
      </c>
      <c r="V22" s="98">
        <v>6714.583333333333</v>
      </c>
      <c r="W22" s="98">
        <v>5857.25</v>
      </c>
      <c r="X22" s="98">
        <v>6610.5</v>
      </c>
    </row>
    <row r="23" spans="1:24" ht="18" customHeight="1" x14ac:dyDescent="0.2">
      <c r="A23" s="64" t="s">
        <v>35</v>
      </c>
      <c r="B23" s="92">
        <v>18</v>
      </c>
      <c r="C23" s="96">
        <v>3128</v>
      </c>
      <c r="D23" s="96">
        <v>3388</v>
      </c>
      <c r="E23" s="96">
        <v>3165</v>
      </c>
      <c r="F23" s="96">
        <v>3004</v>
      </c>
      <c r="G23" s="96">
        <v>2886</v>
      </c>
      <c r="H23" s="47">
        <v>2861</v>
      </c>
      <c r="I23" s="96">
        <v>3074</v>
      </c>
      <c r="J23" s="96">
        <v>3255</v>
      </c>
      <c r="K23" s="98">
        <v>3136</v>
      </c>
      <c r="L23" s="96">
        <v>3108</v>
      </c>
      <c r="M23" s="96">
        <v>3166</v>
      </c>
      <c r="N23" s="98">
        <v>3324</v>
      </c>
      <c r="O23" s="98">
        <v>3147</v>
      </c>
      <c r="P23" s="98">
        <v>3054</v>
      </c>
      <c r="Q23" s="98">
        <v>2947</v>
      </c>
      <c r="R23" s="98">
        <v>2891</v>
      </c>
      <c r="S23" s="98">
        <v>2900</v>
      </c>
      <c r="T23" s="98">
        <v>2871</v>
      </c>
      <c r="U23" s="99" t="s">
        <v>84</v>
      </c>
      <c r="V23" s="99">
        <v>2832.6</v>
      </c>
      <c r="W23" s="99" t="s">
        <v>84</v>
      </c>
      <c r="X23" s="99">
        <v>3148.1666666666665</v>
      </c>
    </row>
    <row r="24" spans="1:24" ht="18" customHeight="1" x14ac:dyDescent="0.2">
      <c r="A24" s="217" t="s">
        <v>356</v>
      </c>
      <c r="B24" s="92">
        <v>19</v>
      </c>
      <c r="C24" s="96"/>
      <c r="D24" s="96"/>
      <c r="E24" s="96"/>
      <c r="F24" s="96"/>
      <c r="G24" s="96"/>
      <c r="H24" s="47"/>
      <c r="I24" s="96"/>
      <c r="J24" s="96"/>
      <c r="K24" s="98"/>
      <c r="L24" s="96"/>
      <c r="M24" s="216"/>
      <c r="N24" s="99" t="s">
        <v>84</v>
      </c>
      <c r="O24" s="99" t="s">
        <v>84</v>
      </c>
      <c r="P24" s="99" t="s">
        <v>84</v>
      </c>
      <c r="Q24" s="99" t="s">
        <v>84</v>
      </c>
      <c r="R24" s="99" t="s">
        <v>84</v>
      </c>
      <c r="S24" s="99" t="s">
        <v>84</v>
      </c>
      <c r="T24" s="99" t="s">
        <v>84</v>
      </c>
      <c r="U24" s="99" t="s">
        <v>84</v>
      </c>
      <c r="V24" s="99" t="s">
        <v>84</v>
      </c>
      <c r="W24" s="98">
        <v>3852</v>
      </c>
      <c r="X24" s="98">
        <v>3362.3333333333335</v>
      </c>
    </row>
    <row r="25" spans="1:24" ht="18" customHeight="1" x14ac:dyDescent="0.2">
      <c r="A25" s="64" t="s">
        <v>31</v>
      </c>
      <c r="B25" s="92">
        <v>20</v>
      </c>
      <c r="C25" s="96">
        <v>20914</v>
      </c>
      <c r="D25" s="96">
        <v>21791</v>
      </c>
      <c r="E25" s="96">
        <v>22761</v>
      </c>
      <c r="F25" s="96">
        <v>22722</v>
      </c>
      <c r="G25" s="96">
        <v>23961</v>
      </c>
      <c r="H25" s="47">
        <v>24566</v>
      </c>
      <c r="I25" s="96">
        <v>24904</v>
      </c>
      <c r="J25" s="96">
        <v>24656</v>
      </c>
      <c r="K25" s="98">
        <v>24690</v>
      </c>
      <c r="L25" s="96">
        <v>27470</v>
      </c>
      <c r="M25" s="96">
        <v>27984</v>
      </c>
      <c r="N25" s="98">
        <v>27520</v>
      </c>
      <c r="O25" s="98">
        <v>27069</v>
      </c>
      <c r="P25" s="98">
        <v>26763</v>
      </c>
      <c r="Q25" s="98">
        <v>26172</v>
      </c>
      <c r="R25" s="98">
        <v>25876</v>
      </c>
      <c r="S25" s="98">
        <v>25062</v>
      </c>
      <c r="T25" s="98">
        <v>26843</v>
      </c>
      <c r="U25" s="98">
        <v>27340</v>
      </c>
      <c r="V25" s="98">
        <v>27387.25</v>
      </c>
      <c r="W25" s="98">
        <v>21251.916666666668</v>
      </c>
      <c r="X25" s="98">
        <v>28407.583333333332</v>
      </c>
    </row>
    <row r="26" spans="1:24" ht="18" customHeight="1" x14ac:dyDescent="0.2">
      <c r="A26" s="64" t="s">
        <v>47</v>
      </c>
      <c r="B26" s="92">
        <v>21</v>
      </c>
      <c r="C26" s="97" t="s">
        <v>84</v>
      </c>
      <c r="D26" s="97" t="s">
        <v>84</v>
      </c>
      <c r="E26" s="97" t="s">
        <v>84</v>
      </c>
      <c r="F26" s="96">
        <v>15006</v>
      </c>
      <c r="G26" s="96">
        <v>14969</v>
      </c>
      <c r="H26" s="47">
        <v>14983</v>
      </c>
      <c r="I26" s="96">
        <v>15473</v>
      </c>
      <c r="J26" s="96">
        <v>16532</v>
      </c>
      <c r="K26" s="98">
        <v>16566</v>
      </c>
      <c r="L26" s="96">
        <v>15682</v>
      </c>
      <c r="M26" s="96">
        <v>16093</v>
      </c>
      <c r="N26" s="98">
        <v>15767</v>
      </c>
      <c r="O26" s="98">
        <v>15295</v>
      </c>
      <c r="P26" s="98">
        <v>15074</v>
      </c>
      <c r="Q26" s="98">
        <v>14542</v>
      </c>
      <c r="R26" s="98">
        <v>13873</v>
      </c>
      <c r="S26" s="98">
        <v>13096</v>
      </c>
      <c r="T26" s="98">
        <v>13619</v>
      </c>
      <c r="U26" s="98">
        <v>14378</v>
      </c>
      <c r="V26" s="98">
        <v>18596.75</v>
      </c>
      <c r="W26" s="98">
        <v>13202.916666666666</v>
      </c>
      <c r="X26" s="98">
        <v>18790</v>
      </c>
    </row>
    <row r="27" spans="1:24" ht="16.5" customHeight="1" x14ac:dyDescent="0.2">
      <c r="A27" s="85" t="s">
        <v>212</v>
      </c>
      <c r="B27" s="92">
        <v>36</v>
      </c>
      <c r="C27" s="97" t="s">
        <v>84</v>
      </c>
      <c r="D27" s="97" t="s">
        <v>84</v>
      </c>
      <c r="E27" s="97" t="s">
        <v>84</v>
      </c>
      <c r="F27" s="97" t="s">
        <v>84</v>
      </c>
      <c r="G27" s="97" t="s">
        <v>84</v>
      </c>
      <c r="H27" s="97" t="s">
        <v>84</v>
      </c>
      <c r="I27" s="97" t="s">
        <v>84</v>
      </c>
      <c r="J27" s="100">
        <v>60897</v>
      </c>
      <c r="K27" s="98">
        <v>61936</v>
      </c>
      <c r="L27" s="96">
        <v>64599</v>
      </c>
      <c r="M27" s="96">
        <v>65409</v>
      </c>
      <c r="N27" s="98">
        <v>64885</v>
      </c>
      <c r="O27" s="98">
        <v>63830</v>
      </c>
      <c r="P27" s="99" t="s">
        <v>84</v>
      </c>
      <c r="Q27" s="99" t="s">
        <v>84</v>
      </c>
      <c r="R27" s="98">
        <v>67416</v>
      </c>
      <c r="S27" s="98">
        <v>69314</v>
      </c>
      <c r="T27" s="98">
        <v>71242</v>
      </c>
      <c r="U27" s="98">
        <v>71740</v>
      </c>
      <c r="V27" s="98">
        <v>74319</v>
      </c>
      <c r="W27" s="99" t="s">
        <v>84</v>
      </c>
      <c r="X27" s="99">
        <v>74316.583333333343</v>
      </c>
    </row>
    <row r="28" spans="1:24" ht="18" customHeight="1" x14ac:dyDescent="0.2">
      <c r="A28" s="64" t="s">
        <v>199</v>
      </c>
      <c r="B28" s="92">
        <v>22</v>
      </c>
      <c r="C28" s="96">
        <v>4429</v>
      </c>
      <c r="D28" s="96">
        <v>4273</v>
      </c>
      <c r="E28" s="97" t="s">
        <v>84</v>
      </c>
      <c r="F28" s="96">
        <v>4759</v>
      </c>
      <c r="G28" s="96">
        <v>4334</v>
      </c>
      <c r="H28" s="47">
        <v>4449</v>
      </c>
      <c r="I28" s="96">
        <v>4800</v>
      </c>
      <c r="J28" s="96">
        <v>6093</v>
      </c>
      <c r="K28" s="98">
        <v>4879</v>
      </c>
      <c r="L28" s="96">
        <v>4581</v>
      </c>
      <c r="M28" s="96">
        <v>4696</v>
      </c>
      <c r="N28" s="98">
        <v>4609</v>
      </c>
      <c r="O28" s="98">
        <v>4772</v>
      </c>
      <c r="P28" s="98">
        <v>4625</v>
      </c>
      <c r="Q28" s="98">
        <v>4504</v>
      </c>
      <c r="R28" s="98">
        <v>4461</v>
      </c>
      <c r="S28" s="98">
        <v>4631</v>
      </c>
      <c r="T28" s="98">
        <v>6426</v>
      </c>
      <c r="U28" s="98">
        <v>5208</v>
      </c>
      <c r="V28" s="98">
        <v>5353.090909090909</v>
      </c>
      <c r="W28" s="98">
        <v>4776.083333333333</v>
      </c>
      <c r="X28" s="98">
        <v>5505.75</v>
      </c>
    </row>
    <row r="29" spans="1:24" ht="18" customHeight="1" x14ac:dyDescent="0.2">
      <c r="A29" s="64" t="s">
        <v>27</v>
      </c>
      <c r="B29" s="92">
        <v>23</v>
      </c>
      <c r="C29" s="97" t="s">
        <v>84</v>
      </c>
      <c r="D29" s="97" t="s">
        <v>84</v>
      </c>
      <c r="E29" s="96">
        <v>3232</v>
      </c>
      <c r="F29" s="96">
        <v>3145</v>
      </c>
      <c r="G29" s="96">
        <v>3615</v>
      </c>
      <c r="H29" s="47">
        <v>3299</v>
      </c>
      <c r="I29" s="96">
        <v>3456</v>
      </c>
      <c r="J29" s="96">
        <v>3564</v>
      </c>
      <c r="K29" s="98">
        <v>3493</v>
      </c>
      <c r="L29" s="96">
        <v>3436</v>
      </c>
      <c r="M29" s="96">
        <v>3524</v>
      </c>
      <c r="N29" s="98">
        <v>3185</v>
      </c>
      <c r="O29" s="98">
        <v>3629</v>
      </c>
      <c r="P29" s="98">
        <v>3351</v>
      </c>
      <c r="Q29" s="98">
        <v>3289</v>
      </c>
      <c r="R29" s="98">
        <v>3084</v>
      </c>
      <c r="S29" s="98">
        <v>4103</v>
      </c>
      <c r="T29" s="98">
        <v>1729</v>
      </c>
      <c r="U29" s="99" t="s">
        <v>84</v>
      </c>
      <c r="V29" s="99">
        <v>5582.25</v>
      </c>
      <c r="W29" s="98">
        <v>2413.25</v>
      </c>
      <c r="X29" s="98">
        <v>2591</v>
      </c>
    </row>
    <row r="30" spans="1:24" ht="18" customHeight="1" x14ac:dyDescent="0.2">
      <c r="A30" s="64" t="s">
        <v>43</v>
      </c>
      <c r="B30" s="92">
        <v>24</v>
      </c>
      <c r="C30" s="96">
        <v>2552</v>
      </c>
      <c r="D30" s="96">
        <v>2522</v>
      </c>
      <c r="E30" s="96">
        <v>2480</v>
      </c>
      <c r="F30" s="96">
        <v>2447</v>
      </c>
      <c r="G30" s="96">
        <v>2288</v>
      </c>
      <c r="H30" s="47">
        <v>2761</v>
      </c>
      <c r="I30" s="96">
        <v>2772</v>
      </c>
      <c r="J30" s="96">
        <v>2833</v>
      </c>
      <c r="K30" s="98">
        <v>2805</v>
      </c>
      <c r="L30" s="96">
        <v>2779</v>
      </c>
      <c r="M30" s="96">
        <v>2792</v>
      </c>
      <c r="N30" s="99" t="s">
        <v>84</v>
      </c>
      <c r="O30" s="99" t="s">
        <v>84</v>
      </c>
      <c r="P30" s="99" t="s">
        <v>84</v>
      </c>
      <c r="Q30" s="99" t="s">
        <v>84</v>
      </c>
      <c r="R30" s="98">
        <v>2638</v>
      </c>
      <c r="S30" s="98">
        <v>2629</v>
      </c>
      <c r="T30" s="99" t="s">
        <v>84</v>
      </c>
      <c r="U30" s="99">
        <v>2857</v>
      </c>
      <c r="V30" s="99">
        <v>2693.2857142857142</v>
      </c>
      <c r="W30" s="98">
        <v>1977.1818181818182</v>
      </c>
      <c r="X30" s="98">
        <v>2809.5833333333335</v>
      </c>
    </row>
    <row r="31" spans="1:24" ht="18" customHeight="1" x14ac:dyDescent="0.2">
      <c r="A31" s="64" t="s">
        <v>42</v>
      </c>
      <c r="B31" s="92">
        <v>25</v>
      </c>
      <c r="C31" s="96">
        <v>15872</v>
      </c>
      <c r="D31" s="96">
        <v>17198</v>
      </c>
      <c r="E31" s="96">
        <v>17088</v>
      </c>
      <c r="F31" s="96">
        <v>15724</v>
      </c>
      <c r="G31" s="96">
        <v>16297</v>
      </c>
      <c r="H31" s="47">
        <v>17268</v>
      </c>
      <c r="I31" s="96">
        <v>18052</v>
      </c>
      <c r="J31" s="96">
        <v>19335</v>
      </c>
      <c r="K31" s="98">
        <v>18904</v>
      </c>
      <c r="L31" s="96">
        <v>18921</v>
      </c>
      <c r="M31" s="96">
        <v>18854</v>
      </c>
      <c r="N31" s="98">
        <v>18299</v>
      </c>
      <c r="O31" s="98">
        <v>17581</v>
      </c>
      <c r="P31" s="98">
        <v>16129</v>
      </c>
      <c r="Q31" s="98">
        <v>16992</v>
      </c>
      <c r="R31" s="98">
        <v>15430</v>
      </c>
      <c r="S31" s="98">
        <v>15279</v>
      </c>
      <c r="T31" s="99" t="s">
        <v>84</v>
      </c>
      <c r="U31" s="99" t="s">
        <v>84</v>
      </c>
      <c r="V31" s="99">
        <v>17030.25</v>
      </c>
      <c r="W31" s="98">
        <v>13046.272727272728</v>
      </c>
      <c r="X31" s="98">
        <v>16500.916666666668</v>
      </c>
    </row>
    <row r="32" spans="1:24" ht="18" customHeight="1" x14ac:dyDescent="0.2">
      <c r="A32" s="64" t="s">
        <v>41</v>
      </c>
      <c r="B32" s="92">
        <v>26</v>
      </c>
      <c r="C32" s="96" t="s">
        <v>84</v>
      </c>
      <c r="D32" s="96">
        <v>1330</v>
      </c>
      <c r="E32" s="96">
        <v>2088</v>
      </c>
      <c r="F32" s="96">
        <v>2028</v>
      </c>
      <c r="G32" s="96">
        <v>1880</v>
      </c>
      <c r="H32" s="47">
        <v>2170</v>
      </c>
      <c r="I32" s="96">
        <v>2311</v>
      </c>
      <c r="J32" s="96">
        <v>2525</v>
      </c>
      <c r="K32" s="98">
        <v>3088</v>
      </c>
      <c r="L32" s="96">
        <v>3066</v>
      </c>
      <c r="M32" s="96">
        <v>1610</v>
      </c>
      <c r="N32" s="98">
        <v>2188</v>
      </c>
      <c r="O32" s="98">
        <v>3417</v>
      </c>
      <c r="P32" s="98">
        <v>3227</v>
      </c>
      <c r="Q32" s="98">
        <v>3235</v>
      </c>
      <c r="R32" s="98">
        <v>3148</v>
      </c>
      <c r="S32" s="98">
        <v>2083</v>
      </c>
      <c r="T32" s="99" t="s">
        <v>84</v>
      </c>
      <c r="U32" s="99" t="s">
        <v>84</v>
      </c>
      <c r="V32" s="99">
        <v>5412.818181818182</v>
      </c>
      <c r="W32" s="98">
        <v>4714</v>
      </c>
      <c r="X32" s="98"/>
    </row>
    <row r="33" spans="1:24" ht="18" customHeight="1" x14ac:dyDescent="0.2">
      <c r="A33" s="64" t="s">
        <v>38</v>
      </c>
      <c r="B33" s="92">
        <v>27</v>
      </c>
      <c r="C33" s="96">
        <v>3034</v>
      </c>
      <c r="D33" s="96">
        <v>2984</v>
      </c>
      <c r="E33" s="96">
        <v>2817</v>
      </c>
      <c r="F33" s="96">
        <v>2709</v>
      </c>
      <c r="G33" s="96">
        <v>3751</v>
      </c>
      <c r="H33" s="47">
        <v>3287</v>
      </c>
      <c r="I33" s="96">
        <v>3100</v>
      </c>
      <c r="J33" s="96">
        <v>4106</v>
      </c>
      <c r="K33" s="98">
        <v>3383</v>
      </c>
      <c r="L33" s="96">
        <v>3396</v>
      </c>
      <c r="M33" s="96">
        <v>3678</v>
      </c>
      <c r="N33" s="98">
        <v>3437</v>
      </c>
      <c r="O33" s="98">
        <v>3577</v>
      </c>
      <c r="P33" s="98">
        <v>3367</v>
      </c>
      <c r="Q33" s="98">
        <v>3088</v>
      </c>
      <c r="R33" s="98">
        <v>3307</v>
      </c>
      <c r="S33" s="98">
        <v>3418</v>
      </c>
      <c r="T33" s="98">
        <v>3581</v>
      </c>
      <c r="U33" s="98">
        <v>3947</v>
      </c>
      <c r="V33" s="98">
        <v>3778.909090909091</v>
      </c>
      <c r="W33" s="98">
        <v>3325.9</v>
      </c>
      <c r="X33" s="98">
        <v>3229.3333333333335</v>
      </c>
    </row>
    <row r="34" spans="1:24" ht="18" customHeight="1" x14ac:dyDescent="0.2">
      <c r="A34" s="64" t="s">
        <v>86</v>
      </c>
      <c r="B34" s="92">
        <v>28</v>
      </c>
      <c r="C34" s="97" t="s">
        <v>84</v>
      </c>
      <c r="D34" s="96">
        <v>23109</v>
      </c>
      <c r="E34" s="96">
        <v>22507</v>
      </c>
      <c r="F34" s="96">
        <v>22407</v>
      </c>
      <c r="G34" s="96">
        <v>22969</v>
      </c>
      <c r="H34" s="47">
        <v>24065</v>
      </c>
      <c r="I34" s="96">
        <v>24088</v>
      </c>
      <c r="J34" s="96">
        <v>24904</v>
      </c>
      <c r="K34" s="98">
        <v>24743</v>
      </c>
      <c r="L34" s="96">
        <v>24921</v>
      </c>
      <c r="M34" s="96">
        <v>26045</v>
      </c>
      <c r="N34" s="98">
        <v>26427</v>
      </c>
      <c r="O34" s="98">
        <v>26778</v>
      </c>
      <c r="P34" s="98">
        <v>26907</v>
      </c>
      <c r="Q34" s="98">
        <v>26704</v>
      </c>
      <c r="R34" s="98">
        <v>25796</v>
      </c>
      <c r="S34" s="98">
        <v>33486</v>
      </c>
      <c r="T34" s="98">
        <v>39205</v>
      </c>
      <c r="U34" s="98">
        <v>26650</v>
      </c>
      <c r="V34" s="98">
        <v>24855.81818181818</v>
      </c>
      <c r="W34" s="98">
        <v>9899.9166666666661</v>
      </c>
      <c r="X34" s="98">
        <v>21061.75</v>
      </c>
    </row>
    <row r="35" spans="1:24" ht="18" customHeight="1" x14ac:dyDescent="0.2">
      <c r="A35" s="64" t="s">
        <v>235</v>
      </c>
      <c r="B35" s="92">
        <v>29</v>
      </c>
      <c r="C35" s="97" t="s">
        <v>84</v>
      </c>
      <c r="D35" s="96">
        <v>16024</v>
      </c>
      <c r="E35" s="96">
        <v>13765</v>
      </c>
      <c r="F35" s="96">
        <v>15506</v>
      </c>
      <c r="G35" s="97" t="s">
        <v>84</v>
      </c>
      <c r="H35" s="47">
        <v>17169</v>
      </c>
      <c r="I35" s="96">
        <v>17246</v>
      </c>
      <c r="J35" s="96">
        <v>16964</v>
      </c>
      <c r="K35" s="98">
        <v>16750</v>
      </c>
      <c r="L35" s="96">
        <v>17291</v>
      </c>
      <c r="M35" s="96">
        <v>17686</v>
      </c>
      <c r="N35" s="98">
        <v>17339</v>
      </c>
      <c r="O35" s="98">
        <v>17308</v>
      </c>
      <c r="P35" s="98">
        <v>17860</v>
      </c>
      <c r="Q35" s="98">
        <v>16875</v>
      </c>
      <c r="R35" s="98">
        <v>17143</v>
      </c>
      <c r="S35" s="98">
        <v>17412</v>
      </c>
      <c r="T35" s="98">
        <v>17773</v>
      </c>
      <c r="U35" s="98">
        <v>18157</v>
      </c>
      <c r="V35" s="98">
        <v>22875.333333333332</v>
      </c>
      <c r="W35" s="99" t="s">
        <v>84</v>
      </c>
      <c r="X35" s="99">
        <v>21645.444444444445</v>
      </c>
    </row>
    <row r="36" spans="1:24" ht="18" customHeight="1" x14ac:dyDescent="0.2">
      <c r="A36" s="64" t="s">
        <v>33</v>
      </c>
      <c r="B36" s="92">
        <v>30</v>
      </c>
      <c r="C36" s="97" t="s">
        <v>84</v>
      </c>
      <c r="D36" s="96">
        <v>9956</v>
      </c>
      <c r="E36" s="96">
        <v>9202</v>
      </c>
      <c r="F36" s="96">
        <v>10102</v>
      </c>
      <c r="G36" s="96">
        <v>9910</v>
      </c>
      <c r="H36" s="47">
        <v>10370</v>
      </c>
      <c r="I36" s="96">
        <v>10541</v>
      </c>
      <c r="J36" s="96">
        <v>11342</v>
      </c>
      <c r="K36" s="98">
        <v>11047</v>
      </c>
      <c r="L36" s="96">
        <v>11276</v>
      </c>
      <c r="M36" s="96">
        <v>11317</v>
      </c>
      <c r="N36" s="98">
        <v>11277</v>
      </c>
      <c r="O36" s="98">
        <v>11309</v>
      </c>
      <c r="P36" s="98">
        <v>11416</v>
      </c>
      <c r="Q36" s="98">
        <v>11075</v>
      </c>
      <c r="R36" s="98">
        <v>11097</v>
      </c>
      <c r="S36" s="98">
        <v>10244</v>
      </c>
      <c r="T36" s="98">
        <v>10820</v>
      </c>
      <c r="U36" s="98">
        <v>10651</v>
      </c>
      <c r="V36" s="98">
        <v>10962.272727272728</v>
      </c>
      <c r="W36" s="98">
        <v>4807.083333333333</v>
      </c>
      <c r="X36" s="98">
        <v>11167.125</v>
      </c>
    </row>
    <row r="37" spans="1:24" ht="18" customHeight="1" x14ac:dyDescent="0.2">
      <c r="A37" s="64" t="s">
        <v>46</v>
      </c>
      <c r="B37" s="92">
        <v>31</v>
      </c>
      <c r="C37" s="96">
        <v>8321</v>
      </c>
      <c r="D37" s="96">
        <v>8191</v>
      </c>
      <c r="E37" s="96">
        <v>8607</v>
      </c>
      <c r="F37" s="96">
        <v>8933</v>
      </c>
      <c r="G37" s="96">
        <v>8404</v>
      </c>
      <c r="H37" s="47">
        <v>10041</v>
      </c>
      <c r="I37" s="96">
        <v>9781</v>
      </c>
      <c r="J37" s="96">
        <v>10495</v>
      </c>
      <c r="K37" s="98">
        <v>9901</v>
      </c>
      <c r="L37" s="96">
        <v>10479</v>
      </c>
      <c r="M37" s="96">
        <v>10939</v>
      </c>
      <c r="N37" s="98">
        <v>11875</v>
      </c>
      <c r="O37" s="98">
        <v>11295</v>
      </c>
      <c r="P37" s="98">
        <v>10334</v>
      </c>
      <c r="Q37" s="99" t="s">
        <v>84</v>
      </c>
      <c r="R37" s="98">
        <v>11146</v>
      </c>
      <c r="S37" s="98">
        <v>10181</v>
      </c>
      <c r="T37" s="98">
        <v>13786</v>
      </c>
      <c r="U37" s="98">
        <v>11963</v>
      </c>
      <c r="V37" s="98">
        <v>11496.2</v>
      </c>
      <c r="W37" s="98">
        <v>9876</v>
      </c>
      <c r="X37" s="98">
        <v>10620.222222222223</v>
      </c>
    </row>
    <row r="38" spans="1:24" ht="16.5" customHeight="1" x14ac:dyDescent="0.2">
      <c r="A38" s="85" t="s">
        <v>213</v>
      </c>
      <c r="B38" s="92">
        <v>35</v>
      </c>
      <c r="C38" s="97" t="s">
        <v>84</v>
      </c>
      <c r="D38" s="97" t="s">
        <v>84</v>
      </c>
      <c r="E38" s="96">
        <v>60364</v>
      </c>
      <c r="F38" s="96">
        <v>61700</v>
      </c>
      <c r="G38" s="96">
        <v>67062</v>
      </c>
      <c r="H38" s="47">
        <v>67940</v>
      </c>
      <c r="I38" s="97" t="s">
        <v>84</v>
      </c>
      <c r="J38" s="100">
        <v>76551</v>
      </c>
      <c r="K38" s="98">
        <v>76308</v>
      </c>
      <c r="L38" s="96">
        <v>78386</v>
      </c>
      <c r="M38" s="96">
        <v>80448</v>
      </c>
      <c r="N38" s="98">
        <v>78179</v>
      </c>
      <c r="O38" s="98">
        <v>79936</v>
      </c>
      <c r="P38" s="98">
        <v>77735</v>
      </c>
      <c r="Q38" s="98">
        <v>74858</v>
      </c>
      <c r="R38" s="98">
        <v>75697</v>
      </c>
      <c r="S38" s="98">
        <v>76704</v>
      </c>
      <c r="T38" s="98">
        <v>78110</v>
      </c>
      <c r="U38" s="98">
        <v>78624</v>
      </c>
      <c r="V38" s="98">
        <v>79650</v>
      </c>
      <c r="W38" s="99" t="s">
        <v>84</v>
      </c>
      <c r="X38" s="99">
        <v>84593.818181818177</v>
      </c>
    </row>
    <row r="39" spans="1:24" ht="18" customHeight="1" x14ac:dyDescent="0.2">
      <c r="A39" s="64" t="s">
        <v>44</v>
      </c>
      <c r="B39" s="92">
        <v>32</v>
      </c>
      <c r="C39" s="96">
        <v>18308</v>
      </c>
      <c r="D39" s="96">
        <v>19038</v>
      </c>
      <c r="E39" s="96">
        <v>11379</v>
      </c>
      <c r="F39" s="96">
        <v>18931</v>
      </c>
      <c r="G39" s="96">
        <v>20827</v>
      </c>
      <c r="H39" s="47">
        <v>21557</v>
      </c>
      <c r="I39" s="96">
        <v>22276</v>
      </c>
      <c r="J39" s="96">
        <v>23189</v>
      </c>
      <c r="K39" s="98">
        <v>22638</v>
      </c>
      <c r="L39" s="96">
        <v>20469</v>
      </c>
      <c r="M39" s="96">
        <v>21439</v>
      </c>
      <c r="N39" s="98">
        <v>21764</v>
      </c>
      <c r="O39" s="98">
        <v>21755</v>
      </c>
      <c r="P39" s="98">
        <v>21528</v>
      </c>
      <c r="Q39" s="98">
        <v>21199</v>
      </c>
      <c r="R39" s="98">
        <v>20512</v>
      </c>
      <c r="S39" s="98">
        <v>20311</v>
      </c>
      <c r="T39" s="98">
        <v>20787</v>
      </c>
      <c r="U39" s="98">
        <v>22055</v>
      </c>
      <c r="V39" s="98">
        <v>22448</v>
      </c>
      <c r="W39" s="98">
        <v>13824.416666666666</v>
      </c>
      <c r="X39" s="98">
        <v>20058.428571428572</v>
      </c>
    </row>
    <row r="40" spans="1:24" ht="18" customHeight="1" x14ac:dyDescent="0.2">
      <c r="A40" s="64" t="s">
        <v>39</v>
      </c>
      <c r="B40" s="92">
        <v>33</v>
      </c>
      <c r="C40" s="96">
        <v>1573</v>
      </c>
      <c r="D40" s="96">
        <v>1591</v>
      </c>
      <c r="E40" s="96">
        <v>1368</v>
      </c>
      <c r="F40" s="96">
        <v>1331</v>
      </c>
      <c r="G40" s="96">
        <v>1351</v>
      </c>
      <c r="H40" s="47">
        <v>1391</v>
      </c>
      <c r="I40" s="96">
        <v>1515</v>
      </c>
      <c r="J40" s="96">
        <v>1689</v>
      </c>
      <c r="K40" s="98">
        <v>1610</v>
      </c>
      <c r="L40" s="96">
        <v>1596</v>
      </c>
      <c r="M40" s="96">
        <v>1623</v>
      </c>
      <c r="N40" s="98">
        <v>1545</v>
      </c>
      <c r="O40" s="98">
        <v>1628</v>
      </c>
      <c r="P40" s="98">
        <v>1246</v>
      </c>
      <c r="Q40" s="98">
        <v>1788</v>
      </c>
      <c r="R40" s="98">
        <v>1749</v>
      </c>
      <c r="S40" s="98">
        <v>1048</v>
      </c>
      <c r="T40" s="98">
        <v>1767</v>
      </c>
      <c r="U40" s="98">
        <v>1694</v>
      </c>
      <c r="V40" s="98">
        <v>1802.5</v>
      </c>
      <c r="W40" s="98">
        <v>1014.25</v>
      </c>
      <c r="X40" s="98">
        <v>1590.2</v>
      </c>
    </row>
    <row r="41" spans="1:24" ht="16.5" customHeight="1" x14ac:dyDescent="0.2">
      <c r="A41" s="139" t="s">
        <v>37</v>
      </c>
      <c r="B41" s="140">
        <v>34</v>
      </c>
      <c r="C41" s="141">
        <v>14598</v>
      </c>
      <c r="D41" s="141">
        <v>14535</v>
      </c>
      <c r="E41" s="141">
        <v>14160</v>
      </c>
      <c r="F41" s="141">
        <v>14960</v>
      </c>
      <c r="G41" s="141">
        <v>15116</v>
      </c>
      <c r="H41" s="215">
        <v>14747</v>
      </c>
      <c r="I41" s="141">
        <v>14973</v>
      </c>
      <c r="J41" s="141">
        <v>15163</v>
      </c>
      <c r="K41" s="142">
        <v>15184</v>
      </c>
      <c r="L41" s="141">
        <v>15870</v>
      </c>
      <c r="M41" s="141">
        <v>15264</v>
      </c>
      <c r="N41" s="142">
        <v>13723</v>
      </c>
      <c r="O41" s="142">
        <v>4583</v>
      </c>
      <c r="P41" s="142">
        <v>4370</v>
      </c>
      <c r="Q41" s="142">
        <v>4436</v>
      </c>
      <c r="R41" s="142">
        <v>4536</v>
      </c>
      <c r="S41" s="142">
        <v>4532</v>
      </c>
      <c r="T41" s="142">
        <v>4405</v>
      </c>
      <c r="U41" s="142">
        <v>4613</v>
      </c>
      <c r="V41" s="142">
        <v>4368.1111111111113</v>
      </c>
      <c r="W41" s="142">
        <v>4339.5</v>
      </c>
      <c r="X41" s="142">
        <v>4390.3</v>
      </c>
    </row>
    <row r="42" spans="1:24" s="152" customFormat="1" ht="19.5" customHeight="1" x14ac:dyDescent="0.2">
      <c r="A42" s="149" t="s">
        <v>231</v>
      </c>
    </row>
    <row r="43" spans="1:24" s="152" customFormat="1" x14ac:dyDescent="0.2">
      <c r="A43" s="149" t="s">
        <v>230</v>
      </c>
    </row>
    <row r="44" spans="1:24" s="152" customFormat="1" x14ac:dyDescent="0.2">
      <c r="A44" s="149" t="s">
        <v>243</v>
      </c>
    </row>
    <row r="45" spans="1:24" s="152" customFormat="1" x14ac:dyDescent="0.2">
      <c r="A45" s="149" t="s">
        <v>210</v>
      </c>
    </row>
  </sheetData>
  <phoneticPr fontId="17" type="noConversion"/>
  <pageMargins left="0.75" right="0.75" top="1" bottom="1" header="0.5" footer="0.5"/>
  <pageSetup paperSize="9" scale="68" orientation="portrait" horizontalDpi="96" verticalDpi="300" r:id="rId1"/>
  <headerFooter alignWithMargins="0">
    <oddHeader>&amp;R&amp;"Arial,Bold"&amp;16ROAD TRAFFIC</oddHeader>
  </headerFooter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53D26341A57B383EE0540010E0463CCA" version="1.0.0">
  <systemFields>
    <field name="Objective-Id">
      <value order="0">A27306571</value>
    </field>
    <field name="Objective-Title">
      <value order="0">chapter05 - road traffic</value>
    </field>
    <field name="Objective-Description">
      <value order="0"/>
    </field>
    <field name="Objective-CreationStamp">
      <value order="0">2020-02-28T08:06:17Z</value>
    </field>
    <field name="Objective-IsApproved">
      <value order="0">false</value>
    </field>
    <field name="Objective-IsPublished">
      <value order="0">true</value>
    </field>
    <field name="Objective-DatePublished">
      <value order="0">2020-02-28T08:07:04Z</value>
    </field>
    <field name="Objective-ModificationStamp">
      <value order="0">2020-02-28T08:07:27Z</value>
    </field>
    <field name="Objective-Owner">
      <value order="0">Knight, Andrew A (U016789)</value>
    </field>
    <field name="Objective-Path">
      <value order="0">Objective Global Folder:SG File Plan:Business and industry:Transport:General:Research and analysis: Transport - general:Transport Statistics: Scottish Transport Statistics: 2019: Research and analysis: Transport: 2019-2024</value>
    </field>
    <field name="Objective-Parent">
      <value order="0">Transport Statistics: Scottish Transport Statistics: 2019: Research and analysis: Transport: 2019-2024</value>
    </field>
    <field name="Objective-State">
      <value order="0">Published</value>
    </field>
    <field name="Objective-VersionId">
      <value order="0">vA39598401</value>
    </field>
    <field name="Objective-Version">
      <value order="0">1.0</value>
    </field>
    <field name="Objective-VersionNumber">
      <value order="0">2</value>
    </field>
    <field name="Objective-VersionComment">
      <value order="0">Version 2</value>
    </field>
    <field name="Objective-FileNumber">
      <value order="0">PUBRES/3898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T5.1</vt:lpstr>
      <vt:lpstr>T5.2-5.3</vt:lpstr>
      <vt:lpstr>T5.4</vt:lpstr>
      <vt:lpstr>T5.5 page 1</vt:lpstr>
      <vt:lpstr>T5.5 page 2</vt:lpstr>
      <vt:lpstr>T5.6</vt:lpstr>
      <vt:lpstr>T5.7a</vt:lpstr>
      <vt:lpstr>T5.7b</vt:lpstr>
      <vt:lpstr>T5.8</vt:lpstr>
      <vt:lpstr>T5.9 -5.10</vt:lpstr>
      <vt:lpstr>T5.1!Print_Area</vt:lpstr>
      <vt:lpstr>'T5.2-5.3'!Print_Area</vt:lpstr>
      <vt:lpstr>T5.4!Print_Area</vt:lpstr>
      <vt:lpstr>'T5.5 page 1'!Print_Area</vt:lpstr>
      <vt:lpstr>T5.6!Print_Area</vt:lpstr>
      <vt:lpstr>T5.7a!Print_Area</vt:lpstr>
      <vt:lpstr>T5.7b!Print_Area</vt:lpstr>
      <vt:lpstr>T5.8!Print_Area</vt:lpstr>
      <vt:lpstr>'T5.9 -5.10'!Print_Area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u016789</cp:lastModifiedBy>
  <cp:lastPrinted>2020-01-10T10:30:58Z</cp:lastPrinted>
  <dcterms:created xsi:type="dcterms:W3CDTF">1999-02-18T14:58:15Z</dcterms:created>
  <dcterms:modified xsi:type="dcterms:W3CDTF">2020-02-28T08:06:18Z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A27306571</vt:lpwstr>
  </property>
  <property fmtid="{D5CDD505-2E9C-101B-9397-08002B2CF9AE}" pid="3" name="Objective-Comment">
    <vt:lpwstr/>
  </property>
  <property fmtid="{D5CDD505-2E9C-101B-9397-08002B2CF9AE}" pid="4" name="Objective-CreationStamp">
    <vt:filetime>2020-02-28T08:06:37Z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2020-02-28T08:07:04Z</vt:filetime>
  </property>
  <property fmtid="{D5CDD505-2E9C-101B-9397-08002B2CF9AE}" pid="8" name="Objective-ModificationStamp">
    <vt:filetime>2020-02-28T08:07:27Z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industry:Transport:General:Research and analysis: Transport - general:Transport Statistics: Scottish Transport Statistics: 2019: Research and analysis: Transport: 2019-2024:</vt:lpwstr>
  </property>
  <property fmtid="{D5CDD505-2E9C-101B-9397-08002B2CF9AE}" pid="11" name="Objective-Parent">
    <vt:lpwstr>Transport Statistics: Scottish Transport Statistics: 2019: Research and analysis: Transport: 2019-2024</vt:lpwstr>
  </property>
  <property fmtid="{D5CDD505-2E9C-101B-9397-08002B2CF9AE}" pid="12" name="Objective-State">
    <vt:lpwstr>Published</vt:lpwstr>
  </property>
  <property fmtid="{D5CDD505-2E9C-101B-9397-08002B2CF9AE}" pid="13" name="Objective-Title">
    <vt:lpwstr>chapter05 - road traffic</vt:lpwstr>
  </property>
  <property fmtid="{D5CDD505-2E9C-101B-9397-08002B2CF9AE}" pid="14" name="Objective-Version">
    <vt:lpwstr>1.0</vt:lpwstr>
  </property>
  <property fmtid="{D5CDD505-2E9C-101B-9397-08002B2CF9AE}" pid="15" name="Objective-VersionComment">
    <vt:lpwstr>Version 2</vt:lpwstr>
  </property>
  <property fmtid="{D5CDD505-2E9C-101B-9397-08002B2CF9AE}" pid="16" name="Objective-VersionNumber">
    <vt:r8>2</vt:r8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Connect Creator [system]">
    <vt:lpwstr/>
  </property>
  <property fmtid="{D5CDD505-2E9C-101B-9397-08002B2CF9AE}" pid="25" name="Objective-Date of Original">
    <vt:lpwstr/>
  </property>
  <property fmtid="{D5CDD505-2E9C-101B-9397-08002B2CF9AE}" pid="26" name="Objective-Date Received">
    <vt:lpwstr/>
  </property>
  <property fmtid="{D5CDD505-2E9C-101B-9397-08002B2CF9AE}" pid="27" name="Objective-SG Web Publication - Category">
    <vt:lpwstr/>
  </property>
  <property fmtid="{D5CDD505-2E9C-101B-9397-08002B2CF9AE}" pid="28" name="Objective-SG Web Publication - Category 2 Classification">
    <vt:lpwstr/>
  </property>
  <property fmtid="{D5CDD505-2E9C-101B-9397-08002B2CF9AE}" pid="29" name="Objective-Connect Creator">
    <vt:lpwstr/>
  </property>
  <property fmtid="{D5CDD505-2E9C-101B-9397-08002B2CF9AE}" pid="30" name="Objective-Description">
    <vt:lpwstr/>
  </property>
  <property fmtid="{D5CDD505-2E9C-101B-9397-08002B2CF9AE}" pid="31" name="Objective-VersionId">
    <vt:lpwstr>vA39598401</vt:lpwstr>
  </property>
</Properties>
</file>